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esktop\Planes docentes y agendas BIO 17-18\Agendas BIO 17-18\"/>
    </mc:Choice>
  </mc:AlternateContent>
  <bookViews>
    <workbookView xWindow="1020" yWindow="0" windowWidth="21450" windowHeight="13170" activeTab="3"/>
  </bookViews>
  <sheets>
    <sheet name="Total Semestre" sheetId="8" r:id="rId1"/>
    <sheet name="Biodiversidad Flora Euromediter" sheetId="7" r:id="rId2"/>
    <sheet name="Ecologia Poblaciones" sheetId="6" r:id="rId3"/>
    <sheet name="Fisiologia Desarrollo" sheetId="5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8" l="1"/>
  <c r="H40" i="8"/>
  <c r="H39" i="8"/>
  <c r="H38" i="7"/>
  <c r="H38" i="8"/>
  <c r="H37" i="7"/>
  <c r="H37" i="8"/>
  <c r="H36" i="7"/>
  <c r="H36" i="8"/>
  <c r="H35" i="7"/>
  <c r="H35" i="8"/>
  <c r="H34" i="7"/>
  <c r="H34" i="8"/>
  <c r="H33" i="7"/>
  <c r="H33" i="8"/>
  <c r="H32" i="7"/>
  <c r="H32" i="8"/>
  <c r="H31" i="7"/>
  <c r="H31" i="8"/>
  <c r="H30" i="7"/>
  <c r="H30" i="8"/>
  <c r="H29" i="7"/>
  <c r="H29" i="8"/>
  <c r="H28" i="8"/>
  <c r="H27" i="8"/>
  <c r="H26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E41" i="8"/>
  <c r="E40" i="8"/>
  <c r="E39" i="8"/>
  <c r="E38" i="8"/>
  <c r="E37" i="8"/>
  <c r="E36" i="8"/>
  <c r="E35" i="8"/>
  <c r="E34" i="7"/>
  <c r="E34" i="8"/>
  <c r="E33" i="8"/>
  <c r="E32" i="8"/>
  <c r="E31" i="8"/>
  <c r="E30" i="8"/>
  <c r="E29" i="8"/>
  <c r="E28" i="8"/>
  <c r="E27" i="8"/>
  <c r="E26" i="8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H42" i="5"/>
  <c r="F42" i="5"/>
  <c r="G42" i="5"/>
  <c r="I42" i="5"/>
  <c r="E42" i="5"/>
  <c r="H42" i="6"/>
  <c r="G42" i="6"/>
  <c r="F42" i="6"/>
  <c r="E42" i="6"/>
  <c r="I42" i="6"/>
  <c r="I34" i="8"/>
  <c r="I36" i="8"/>
  <c r="I28" i="8"/>
  <c r="I26" i="8"/>
  <c r="I32" i="8"/>
  <c r="I33" i="8"/>
  <c r="I37" i="8"/>
  <c r="I29" i="8"/>
  <c r="I38" i="8"/>
  <c r="I39" i="8"/>
  <c r="I35" i="8"/>
  <c r="I31" i="8"/>
  <c r="I30" i="8"/>
  <c r="I27" i="8"/>
  <c r="E42" i="7"/>
  <c r="E42" i="8"/>
  <c r="F42" i="7"/>
  <c r="F42" i="8"/>
  <c r="H42" i="7"/>
  <c r="H42" i="8"/>
  <c r="I41" i="7"/>
  <c r="I40" i="7"/>
  <c r="I42" i="7"/>
  <c r="G42" i="7"/>
  <c r="I41" i="8"/>
  <c r="G42" i="8"/>
  <c r="I40" i="8"/>
  <c r="I42" i="8"/>
</calcChain>
</file>

<file path=xl/sharedStrings.xml><?xml version="1.0" encoding="utf-8"?>
<sst xmlns="http://schemas.openxmlformats.org/spreadsheetml/2006/main" count="220" uniqueCount="98">
  <si>
    <t>Curso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</si>
  <si>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</si>
  <si>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</si>
  <si>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</si>
  <si>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</si>
  <si>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</si>
  <si>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</si>
  <si>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</si>
  <si>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</si>
  <si>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</si>
  <si>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</si>
  <si>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</si>
  <si>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</si>
  <si>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</si>
  <si>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</si>
  <si>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</si>
  <si>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</si>
  <si>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t>(1)</t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</si>
  <si>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</si>
  <si>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</si>
  <si>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</si>
  <si>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</si>
  <si>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</si>
  <si>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</si>
  <si>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Semestre</t>
  </si>
  <si>
    <t>2º</t>
  </si>
  <si>
    <t>PROCESO DE COORDINACIÓN DE ENSEÑANZAS DE LA FACULTAD DE CIENCIAS   DE LA UEX (P/CL009_FC)</t>
  </si>
  <si>
    <t>2 (05/02 a 11/02)</t>
  </si>
  <si>
    <t>3 (12/02 a 18/02)</t>
  </si>
  <si>
    <t>4 (19/02 a 25/02)</t>
  </si>
  <si>
    <t>5 (26/02 a 04/03)</t>
  </si>
  <si>
    <t>6 (05/03 a 11/03)</t>
  </si>
  <si>
    <t>7 (12/03 a 18/03)</t>
  </si>
  <si>
    <t>8 (19/03 a 25/03)</t>
  </si>
  <si>
    <t>9 (03/04 a 08/04)</t>
  </si>
  <si>
    <t>10 (09/04 a 15/04)</t>
  </si>
  <si>
    <t>11 (16/04 a 22/04)</t>
  </si>
  <si>
    <t>12 (23/04 a 29/04)</t>
  </si>
  <si>
    <t>13 (30/04 a 06/05)</t>
  </si>
  <si>
    <t>14 (07/05 a 13/05)</t>
  </si>
  <si>
    <t>13/02 Martes Carnaval</t>
  </si>
  <si>
    <t>Vacac:26/03-02/04</t>
  </si>
  <si>
    <t>Martes 01/05 Festivo</t>
  </si>
  <si>
    <t>1 (31/01 a 04/02)</t>
  </si>
  <si>
    <t>15 (14/05 a 15/05)</t>
  </si>
  <si>
    <t>Ex (24/05 a 11/06)</t>
  </si>
  <si>
    <t>Exámenes:24/05-11/06</t>
  </si>
  <si>
    <t>Título: Grado en Biología</t>
  </si>
  <si>
    <t>Asignatura: Ecología de Poblaciones</t>
  </si>
  <si>
    <t>Asignatura: Fisiología del Desarrollo y del Estrés en Plantas</t>
  </si>
  <si>
    <t>Asignatura: Biodiversidad: Flora Euroemditerránea</t>
  </si>
  <si>
    <t>Equipo docente:  Tomás Rodríguez Riaño (coordinador) y Josefa López Martínez</t>
  </si>
  <si>
    <t>Los alumnos entregan Ficha Botánica 1</t>
  </si>
  <si>
    <t>Los alumnos entregan Ficha Botánica 2</t>
  </si>
  <si>
    <t>Los alumnos entregan Ficha Botánica 3</t>
  </si>
  <si>
    <t>Los alumnos entregan Ficha Botánica 4</t>
  </si>
  <si>
    <t>Los alumnos entregan Ficha Botánica 5 Realización Prueba Parcial</t>
  </si>
  <si>
    <t>Los alumnos entregan Ficha Botánica 6</t>
  </si>
  <si>
    <t>Los alumnos entregan Ficha Botánica 7</t>
  </si>
  <si>
    <t>Los alumnos entregan Ficha Botánica 8</t>
  </si>
  <si>
    <t>Presentación Curso</t>
  </si>
  <si>
    <t>Tema 1-4</t>
  </si>
  <si>
    <t>Tema 5-8</t>
  </si>
  <si>
    <t>Temas 9-11 Práctica 1 (práctica laboratorio)</t>
  </si>
  <si>
    <t>Temas 11-14 Práctica 2 (práctica laboratorio)</t>
  </si>
  <si>
    <t>Temas 15-17 Práctica 3 (práctica laboratorio)</t>
  </si>
  <si>
    <t>Temas 17-19 Práctica 4 (práctica laboratorio)</t>
  </si>
  <si>
    <t>Temas 20-21 Práctica 5 (práctica laboratorio)</t>
  </si>
  <si>
    <t>Temas 22-23 Práctica 6 (práctica laboratorio)</t>
  </si>
  <si>
    <t>Temas 23-24 Práctica 7 (práctica laboratorio)</t>
  </si>
  <si>
    <t>Temas 24-26 Práctica 8 (práctica laboratorio)</t>
  </si>
  <si>
    <t>Temas 27-28</t>
  </si>
  <si>
    <t>Tema 28 Práctica 9 (práctica de campo)</t>
  </si>
  <si>
    <t>Tema 29</t>
  </si>
  <si>
    <t>SEMESTRE 6</t>
  </si>
  <si>
    <t>Asignaturas obligatorias del Semestre: Biodiversidad: Flora Euromediterránea - Ecología de Poblaciones - Fisiología del Desarrollo y del Estrés en Plantas</t>
  </si>
  <si>
    <t>Equipo docente:  Natividad Chaves Lobón</t>
  </si>
  <si>
    <r>
      <t xml:space="preserve">Código:        </t>
    </r>
    <r>
      <rPr>
        <sz val="12"/>
        <color indexed="8"/>
        <rFont val="Arial Narrow"/>
      </rPr>
      <t>P/CL009_D008_BIO</t>
    </r>
  </si>
  <si>
    <r>
      <t xml:space="preserve">Asunto: </t>
    </r>
    <r>
      <rPr>
        <sz val="12"/>
        <color indexed="8"/>
        <rFont val="Arial Narrow"/>
      </rPr>
      <t>Agenda de Semestre Curso 2017-18             Semestre 6</t>
    </r>
  </si>
  <si>
    <t>Equipo docente: María Carmen Gómez Jiménez (coordinadora) y Miguel Ángel Paredes Maña</t>
  </si>
  <si>
    <t>Presentación y Tema 1</t>
  </si>
  <si>
    <t>Tema 1</t>
  </si>
  <si>
    <t>Tema 1 y 2</t>
  </si>
  <si>
    <t>Tema 2 y 3</t>
  </si>
  <si>
    <t>Tema 3 y 4</t>
  </si>
  <si>
    <t>Tema 4 y 5</t>
  </si>
  <si>
    <t>Tema 5 y 6</t>
  </si>
  <si>
    <t>Tema 7</t>
  </si>
  <si>
    <t xml:space="preserve">Tema 8 </t>
  </si>
  <si>
    <t>Tema 9 y 10</t>
  </si>
  <si>
    <t>Tema 10 y 11</t>
  </si>
  <si>
    <t>Tema 11 y 12</t>
  </si>
  <si>
    <t>Tema 12 y 13</t>
  </si>
  <si>
    <t>Tema 14 y 15</t>
  </si>
  <si>
    <t>Tema 15</t>
  </si>
  <si>
    <t>Examen final escrito</t>
  </si>
  <si>
    <t>9, 10</t>
  </si>
  <si>
    <t>Examen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</si>
</sst>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</font>
    <font>
      <sz val="8"/>
      <name val="Arial Narrow"/>
    </font>
    <font>
      <sz val="9"/>
      <name val="Arial Narrow"/>
    </font>
    <font>
      <sz val="9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</font>
    <font>
      <sz val="11"/>
      <color theme="1"/>
      <name val="Arial Narrow"/>
    </font>
    <font>
      <sz val="9"/>
      <color theme="1"/>
      <name val="Calibri"/>
      <family val="2"/>
      <scheme val="minor"/>
    </font>
    <font>
      <sz val="8"/>
      <color rgb="FF000000"/>
      <name val="Arial Narrow"/>
      <family val="2"/>
    </font>
    <font>
      <sz val="13"/>
      <color theme="1"/>
      <name val="Arial Narrow"/>
    </font>
    <font>
      <sz val="9"/>
      <color theme="1"/>
      <name val="Tahoma"/>
      <family val="2"/>
    </font>
    <font>
      <sz val="7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quotePrefix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0" fillId="0" borderId="0" xfId="0" applyFill="1"/>
    <xf numFmtId="0" fontId="2" fillId="0" borderId="4" xfId="0" applyFont="1" applyBorder="1" applyAlignment="1">
      <alignment horizontal="center" vertical="top" wrapText="1"/>
    </xf>
    <xf numFmtId="0" fontId="2" fillId="0" borderId="3" xfId="0" quotePrefix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2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justify" vertical="top" wrapText="1"/>
    </xf>
    <xf numFmtId="0" fontId="2" fillId="4" borderId="2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justify" vertical="top" wrapText="1"/>
    </xf>
    <xf numFmtId="0" fontId="14" fillId="0" borderId="0" xfId="0" applyFont="1"/>
    <xf numFmtId="0" fontId="13" fillId="0" borderId="2" xfId="0" applyFont="1" applyBorder="1" applyAlignment="1">
      <alignment horizontal="center" vertical="top" wrapText="1"/>
    </xf>
    <xf numFmtId="0" fontId="0" fillId="0" borderId="0" xfId="0" applyBorder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9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0" fillId="0" borderId="6" xfId="0" applyFont="1" applyBorder="1" applyAlignment="1">
      <alignment horizontal="justify" vertical="center" wrapText="1"/>
    </xf>
    <xf numFmtId="0" fontId="17" fillId="0" borderId="0" xfId="0" applyFont="1" applyAlignment="1">
      <alignment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2" xfId="0" applyFont="1" applyBorder="1" applyAlignment="1" applyProtection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1" fontId="12" fillId="0" borderId="2" xfId="0" applyNumberFormat="1" applyFont="1" applyBorder="1" applyAlignment="1">
      <alignment horizontal="justify" vertical="top" wrapText="1"/>
    </xf>
    <xf numFmtId="1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1" fontId="2" fillId="4" borderId="2" xfId="0" applyNumberFormat="1" applyFont="1" applyFill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205740</xdr:colOff>
      <xdr:row>10</xdr:row>
      <xdr:rowOff>342900</xdr:rowOff>
    </xdr:from>
    <xdr:to>
      <xdr:col>5</xdr:col>
      <xdr:colOff>556260</xdr:colOff>
      <xdr:row>10</xdr:row>
      <xdr:rowOff>342900</xdr:rowOff>
    </xdr:to>
    <xdr:pic>
      <xdr:nvPicPr>
        <xdr:cNvPr id="10299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0320" y="217932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259080</xdr:colOff>
      <xdr:row>10</xdr:row>
      <xdr:rowOff>327660</xdr:rowOff>
    </xdr:from>
    <xdr:to>
      <xdr:col>5</xdr:col>
      <xdr:colOff>617220</xdr:colOff>
      <xdr:row>11</xdr:row>
      <xdr:rowOff>289560</xdr:rowOff>
    </xdr:to>
    <xdr:pic>
      <xdr:nvPicPr>
        <xdr:cNvPr id="10300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13660" y="2164080"/>
          <a:ext cx="195072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259080</xdr:colOff>
      <xdr:row>10</xdr:row>
      <xdr:rowOff>167640</xdr:rowOff>
    </xdr:from>
    <xdr:to>
      <xdr:col>11</xdr:col>
      <xdr:colOff>617220</xdr:colOff>
      <xdr:row>11</xdr:row>
      <xdr:rowOff>571500</xdr:rowOff>
    </xdr:to>
    <xdr:pic>
      <xdr:nvPicPr>
        <xdr:cNvPr id="10301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30540" y="2004060"/>
          <a:ext cx="11430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281940</xdr:colOff>
      <xdr:row>10</xdr:row>
      <xdr:rowOff>396240</xdr:rowOff>
    </xdr:from>
    <xdr:to>
      <xdr:col>5</xdr:col>
      <xdr:colOff>640080</xdr:colOff>
      <xdr:row>11</xdr:row>
      <xdr:rowOff>358140</xdr:rowOff>
    </xdr:to>
    <xdr:pic>
      <xdr:nvPicPr>
        <xdr:cNvPr id="5171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6520" y="2232660"/>
          <a:ext cx="195072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144780</xdr:colOff>
      <xdr:row>10</xdr:row>
      <xdr:rowOff>167640</xdr:rowOff>
    </xdr:from>
    <xdr:to>
      <xdr:col>11</xdr:col>
      <xdr:colOff>502920</xdr:colOff>
      <xdr:row>11</xdr:row>
      <xdr:rowOff>571500</xdr:rowOff>
    </xdr:to>
    <xdr:pic>
      <xdr:nvPicPr>
        <xdr:cNvPr id="517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16240" y="2004060"/>
          <a:ext cx="11430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327660</xdr:colOff>
      <xdr:row>10</xdr:row>
      <xdr:rowOff>342900</xdr:rowOff>
    </xdr:from>
    <xdr:to>
      <xdr:col>5</xdr:col>
      <xdr:colOff>685800</xdr:colOff>
      <xdr:row>11</xdr:row>
      <xdr:rowOff>304800</xdr:rowOff>
    </xdr:to>
    <xdr:pic>
      <xdr:nvPicPr>
        <xdr:cNvPr id="4136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2179320"/>
          <a:ext cx="195072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213360</xdr:colOff>
      <xdr:row>10</xdr:row>
      <xdr:rowOff>205740</xdr:rowOff>
    </xdr:from>
    <xdr:to>
      <xdr:col>11</xdr:col>
      <xdr:colOff>571500</xdr:colOff>
      <xdr:row>11</xdr:row>
      <xdr:rowOff>609600</xdr:rowOff>
    </xdr:to>
    <xdr:pic>
      <xdr:nvPicPr>
        <xdr:cNvPr id="413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4820" y="2042160"/>
          <a:ext cx="114300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365760</xdr:rowOff>
    </xdr:from>
    <xdr:to>
      <xdr:col>5</xdr:col>
      <xdr:colOff>662940</xdr:colOff>
      <xdr:row>11</xdr:row>
      <xdr:rowOff>327660</xdr:rowOff>
    </xdr:to>
    <xdr:pic>
      <xdr:nvPicPr>
        <xdr:cNvPr id="311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9380" y="2202180"/>
          <a:ext cx="195072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182880</xdr:colOff>
      <xdr:row>10</xdr:row>
      <xdr:rowOff>205740</xdr:rowOff>
    </xdr:from>
    <xdr:to>
      <xdr:col>11</xdr:col>
      <xdr:colOff>533400</xdr:colOff>
      <xdr:row>11</xdr:row>
      <xdr:rowOff>609600</xdr:rowOff>
    </xdr:to>
    <xdr:pic>
      <xdr:nvPicPr>
        <xdr:cNvPr id="311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54340" y="2042160"/>
          <a:ext cx="1135380" cy="112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33" zoomScale="150" zoomScaleNormal="150" zoomScalePageLayoutView="150" workbookViewId="0">
      <selection activeCell="A36" sqref="A36:XFD36"/>
    </sheetView>
  </sheetViews>
  <sheetFormatPr baseColWidth="10" defaultColWidth="11.42578125" defaultRowHeight="15" x14ac:dyDescent="0.25"/>
  <cols>
    <col min="1" max="3" width="11.42578125" customWidth="1"/>
    <col min="4" max="4" width="11.7109375" customWidth="1"/>
    <col min="13" max="13" width="16.42578125" customWidth="1"/>
  </cols>
  <sheetData>
    <row r="10" spans="4:12" ht="15.75" thickBot="1" x14ac:dyDescent="0.3">
      <c r="D10" s="16"/>
      <c r="E10" s="16"/>
      <c r="F10" s="16"/>
      <c r="G10" s="16"/>
      <c r="H10" s="16"/>
      <c r="I10" s="16"/>
      <c r="J10" s="16"/>
      <c r="K10" s="16"/>
      <c r="L10" s="16"/>
    </row>
    <row r="11" spans="4:12" ht="57" customHeight="1" thickTop="1" x14ac:dyDescent="0.25">
      <c r="D11" s="63"/>
      <c r="E11" s="64"/>
      <c r="F11" s="64"/>
      <c r="G11" s="67" t="s">
        <v>26</v>
      </c>
      <c r="H11" s="67"/>
      <c r="I11" s="67"/>
      <c r="J11" s="67"/>
      <c r="K11" s="64"/>
      <c r="L11" s="68"/>
    </row>
    <row r="12" spans="4:12" ht="57" customHeight="1" thickBot="1" x14ac:dyDescent="0.3">
      <c r="D12" s="65"/>
      <c r="E12" s="66"/>
      <c r="F12" s="66"/>
      <c r="G12" s="70" t="s">
        <v>78</v>
      </c>
      <c r="H12" s="70"/>
      <c r="I12" s="70" t="s">
        <v>77</v>
      </c>
      <c r="J12" s="70"/>
      <c r="K12" s="66"/>
      <c r="L12" s="69"/>
    </row>
    <row r="13" spans="4:12" ht="17.25" thickTop="1" x14ac:dyDescent="0.25">
      <c r="G13" s="17"/>
      <c r="H13" s="17"/>
      <c r="I13" s="18"/>
    </row>
    <row r="16" spans="4:12" x14ac:dyDescent="0.25">
      <c r="D16" s="14" t="s">
        <v>21</v>
      </c>
    </row>
    <row r="17" spans="4:13" x14ac:dyDescent="0.25">
      <c r="D17" s="14" t="s">
        <v>19</v>
      </c>
    </row>
    <row r="18" spans="4:13" x14ac:dyDescent="0.25">
      <c r="D18" s="14" t="s">
        <v>20</v>
      </c>
    </row>
    <row r="19" spans="4:13" ht="15.75" thickBot="1" x14ac:dyDescent="0.3"/>
    <row r="20" spans="4:13" ht="15.75" thickBot="1" x14ac:dyDescent="0.3">
      <c r="D20" s="38" t="s">
        <v>47</v>
      </c>
      <c r="E20" s="39"/>
      <c r="F20" s="39"/>
      <c r="G20" s="39"/>
      <c r="H20" s="39"/>
      <c r="I20" s="39"/>
      <c r="J20" s="39"/>
      <c r="K20" s="39"/>
      <c r="L20" s="40"/>
    </row>
    <row r="21" spans="4:13" ht="15.75" thickBot="1" x14ac:dyDescent="0.3">
      <c r="D21" s="41" t="s">
        <v>74</v>
      </c>
      <c r="E21" s="42"/>
      <c r="F21" s="42"/>
      <c r="G21" s="42"/>
      <c r="H21" s="42"/>
      <c r="I21" s="42"/>
      <c r="J21" s="42"/>
      <c r="K21" s="42"/>
      <c r="L21" s="43"/>
    </row>
    <row r="22" spans="4:13" ht="29.65" customHeight="1" thickBot="1" x14ac:dyDescent="0.3">
      <c r="D22" s="41" t="s">
        <v>75</v>
      </c>
      <c r="E22" s="42"/>
      <c r="F22" s="42"/>
      <c r="G22" s="42"/>
      <c r="H22" s="42"/>
      <c r="I22" s="42"/>
      <c r="J22" s="42"/>
      <c r="K22" s="42"/>
      <c r="L22" s="43"/>
    </row>
    <row r="23" spans="4:13" ht="15.75" thickBot="1" x14ac:dyDescent="0.3">
      <c r="D23" s="44" t="s">
        <v>0</v>
      </c>
      <c r="E23" s="45"/>
      <c r="F23" s="44"/>
      <c r="G23" s="45"/>
      <c r="H23" s="44" t="s">
        <v>24</v>
      </c>
      <c r="I23" s="46"/>
      <c r="J23" s="45"/>
      <c r="K23" s="44" t="s">
        <v>25</v>
      </c>
      <c r="L23" s="45"/>
    </row>
    <row r="24" spans="4:13" x14ac:dyDescent="0.25">
      <c r="D24" s="50" t="s">
        <v>1</v>
      </c>
      <c r="E24" s="50" t="s">
        <v>2</v>
      </c>
      <c r="F24" s="50" t="s">
        <v>3</v>
      </c>
      <c r="G24" s="50" t="s">
        <v>4</v>
      </c>
      <c r="H24" s="50" t="s">
        <v>5</v>
      </c>
      <c r="I24" s="1" t="s">
        <v>6</v>
      </c>
      <c r="J24" s="1" t="s">
        <v>7</v>
      </c>
      <c r="K24" s="6" t="s">
        <v>9</v>
      </c>
      <c r="L24" s="61"/>
    </row>
    <row r="25" spans="4:13" ht="15.75" thickBot="1" x14ac:dyDescent="0.3">
      <c r="D25" s="51"/>
      <c r="E25" s="51"/>
      <c r="F25" s="51"/>
      <c r="G25" s="51"/>
      <c r="H25" s="51"/>
      <c r="I25" s="3"/>
      <c r="J25" s="3" t="s">
        <v>17</v>
      </c>
      <c r="K25" s="7"/>
      <c r="L25" s="62"/>
    </row>
    <row r="26" spans="4:13" ht="15.75" thickBot="1" x14ac:dyDescent="0.3">
      <c r="D26" s="28" t="s">
        <v>43</v>
      </c>
      <c r="E26" s="36">
        <f>+'Biodiversidad Flora Euromediter'!E26+'Ecologia Poblaciones'!E26+'Fisiologia Desarrollo'!E26</f>
        <v>3</v>
      </c>
      <c r="F26" s="36">
        <f>+'Biodiversidad Flora Euromediter'!F26+'Ecologia Poblaciones'!F26+'Fisiologia Desarrollo'!F26</f>
        <v>0</v>
      </c>
      <c r="G26" s="36">
        <f>+'Biodiversidad Flora Euromediter'!G26+'Ecologia Poblaciones'!G26+'Fisiologia Desarrollo'!G26</f>
        <v>0</v>
      </c>
      <c r="H26" s="36">
        <f>+'Biodiversidad Flora Euromediter'!H26+'Ecologia Poblaciones'!H26+'Fisiologia Desarrollo'!H26</f>
        <v>4.25</v>
      </c>
      <c r="I26" s="12">
        <f>SUM(E26:H26)</f>
        <v>7.25</v>
      </c>
      <c r="J26" s="2"/>
      <c r="K26" s="4"/>
      <c r="L26" s="2"/>
      <c r="M26" s="23"/>
    </row>
    <row r="27" spans="4:13" ht="15.75" thickBot="1" x14ac:dyDescent="0.3">
      <c r="D27" s="28" t="s">
        <v>27</v>
      </c>
      <c r="E27" s="36">
        <f>+'Biodiversidad Flora Euromediter'!E27+'Ecologia Poblaciones'!E27+'Fisiologia Desarrollo'!E27</f>
        <v>10</v>
      </c>
      <c r="F27" s="36">
        <f>+'Biodiversidad Flora Euromediter'!F27+'Ecologia Poblaciones'!F27+'Fisiologia Desarrollo'!F27</f>
        <v>0</v>
      </c>
      <c r="G27" s="36">
        <f>+'Biodiversidad Flora Euromediter'!G27+'Ecologia Poblaciones'!G27+'Fisiologia Desarrollo'!G27</f>
        <v>0</v>
      </c>
      <c r="H27" s="36">
        <f>+'Biodiversidad Flora Euromediter'!H27+'Ecologia Poblaciones'!H27+'Fisiologia Desarrollo'!H27</f>
        <v>17.5</v>
      </c>
      <c r="I27" s="12">
        <f t="shared" ref="I27:I41" si="0">SUM(E27:H27)</f>
        <v>27.5</v>
      </c>
      <c r="J27" s="2"/>
      <c r="K27" s="4"/>
      <c r="L27" s="2"/>
      <c r="M27" s="23"/>
    </row>
    <row r="28" spans="4:13" ht="15.75" thickBot="1" x14ac:dyDescent="0.3">
      <c r="D28" s="28" t="s">
        <v>28</v>
      </c>
      <c r="E28" s="36">
        <f>+'Biodiversidad Flora Euromediter'!E28+'Ecologia Poblaciones'!E28+'Fisiologia Desarrollo'!E28</f>
        <v>5</v>
      </c>
      <c r="F28" s="36">
        <f>+'Biodiversidad Flora Euromediter'!F28+'Ecologia Poblaciones'!F28+'Fisiologia Desarrollo'!F28</f>
        <v>5</v>
      </c>
      <c r="G28" s="36">
        <f>+'Biodiversidad Flora Euromediter'!G28+'Ecologia Poblaciones'!G28+'Fisiologia Desarrollo'!G28</f>
        <v>0</v>
      </c>
      <c r="H28" s="36">
        <f>+'Biodiversidad Flora Euromediter'!H28+'Ecologia Poblaciones'!H28+'Fisiologia Desarrollo'!H28</f>
        <v>16</v>
      </c>
      <c r="I28" s="12">
        <f t="shared" si="0"/>
        <v>26</v>
      </c>
      <c r="J28" s="2"/>
      <c r="K28" s="4"/>
      <c r="L28" s="2"/>
      <c r="M28" s="24" t="s">
        <v>40</v>
      </c>
    </row>
    <row r="29" spans="4:13" ht="15.75" thickBot="1" x14ac:dyDescent="0.3">
      <c r="D29" s="28" t="s">
        <v>29</v>
      </c>
      <c r="E29" s="36">
        <f>+'Biodiversidad Flora Euromediter'!E29+'Ecologia Poblaciones'!E29+'Fisiologia Desarrollo'!E29</f>
        <v>10</v>
      </c>
      <c r="F29" s="36">
        <f>+'Biodiversidad Flora Euromediter'!F29+'Ecologia Poblaciones'!F29+'Fisiologia Desarrollo'!F29</f>
        <v>3.5</v>
      </c>
      <c r="G29" s="36">
        <f>+'Biodiversidad Flora Euromediter'!G29+'Ecologia Poblaciones'!G29+'Fisiologia Desarrollo'!G29</f>
        <v>0</v>
      </c>
      <c r="H29" s="36">
        <f>+'Biodiversidad Flora Euromediter'!H29+'Ecologia Poblaciones'!H29+'Fisiologia Desarrollo'!H29</f>
        <v>22.25</v>
      </c>
      <c r="I29" s="12">
        <f t="shared" si="0"/>
        <v>35.75</v>
      </c>
      <c r="J29" s="2"/>
      <c r="K29" s="4"/>
      <c r="L29" s="2"/>
      <c r="M29" s="25"/>
    </row>
    <row r="30" spans="4:13" ht="15.75" thickBot="1" x14ac:dyDescent="0.3">
      <c r="D30" s="28" t="s">
        <v>30</v>
      </c>
      <c r="E30" s="36">
        <f>+'Biodiversidad Flora Euromediter'!E30+'Ecologia Poblaciones'!E30+'Fisiologia Desarrollo'!E30</f>
        <v>10</v>
      </c>
      <c r="F30" s="36">
        <f>+'Biodiversidad Flora Euromediter'!F30+'Ecologia Poblaciones'!F30+'Fisiologia Desarrollo'!F30</f>
        <v>2.5</v>
      </c>
      <c r="G30" s="36">
        <f>+'Biodiversidad Flora Euromediter'!G30+'Ecologia Poblaciones'!G30+'Fisiologia Desarrollo'!G30</f>
        <v>0</v>
      </c>
      <c r="H30" s="36">
        <f>+'Biodiversidad Flora Euromediter'!H30+'Ecologia Poblaciones'!H30+'Fisiologia Desarrollo'!H30</f>
        <v>24.75</v>
      </c>
      <c r="I30" s="12">
        <f t="shared" si="0"/>
        <v>37.25</v>
      </c>
      <c r="J30" s="2"/>
      <c r="K30" s="4"/>
      <c r="L30" s="2"/>
      <c r="M30" s="25"/>
    </row>
    <row r="31" spans="4:13" ht="15.75" thickBot="1" x14ac:dyDescent="0.3">
      <c r="D31" s="28" t="s">
        <v>31</v>
      </c>
      <c r="E31" s="36">
        <f>+'Biodiversidad Flora Euromediter'!E31+'Ecologia Poblaciones'!E31+'Fisiologia Desarrollo'!E31</f>
        <v>10</v>
      </c>
      <c r="F31" s="36">
        <f>+'Biodiversidad Flora Euromediter'!F31+'Ecologia Poblaciones'!F31+'Fisiologia Desarrollo'!F31</f>
        <v>2.5</v>
      </c>
      <c r="G31" s="36">
        <f>+'Biodiversidad Flora Euromediter'!G31+'Ecologia Poblaciones'!G31+'Fisiologia Desarrollo'!G31</f>
        <v>0</v>
      </c>
      <c r="H31" s="36">
        <f>+'Biodiversidad Flora Euromediter'!H31+'Ecologia Poblaciones'!H31+'Fisiologia Desarrollo'!H31</f>
        <v>17.75</v>
      </c>
      <c r="I31" s="12">
        <f t="shared" si="0"/>
        <v>30.25</v>
      </c>
      <c r="J31" s="2"/>
      <c r="K31" s="4"/>
      <c r="L31" s="2"/>
      <c r="M31" s="25"/>
    </row>
    <row r="32" spans="4:13" ht="15.75" thickBot="1" x14ac:dyDescent="0.3">
      <c r="D32" s="28" t="s">
        <v>32</v>
      </c>
      <c r="E32" s="36">
        <f>+'Biodiversidad Flora Euromediter'!E32+'Ecologia Poblaciones'!E32+'Fisiologia Desarrollo'!E32</f>
        <v>10</v>
      </c>
      <c r="F32" s="36">
        <f>+'Biodiversidad Flora Euromediter'!F32+'Ecologia Poblaciones'!F32+'Fisiologia Desarrollo'!F32</f>
        <v>2.5</v>
      </c>
      <c r="G32" s="36">
        <f>+'Biodiversidad Flora Euromediter'!G32+'Ecologia Poblaciones'!G32+'Fisiologia Desarrollo'!G32</f>
        <v>0</v>
      </c>
      <c r="H32" s="36">
        <f>+'Biodiversidad Flora Euromediter'!H32+'Ecologia Poblaciones'!H32+'Fisiologia Desarrollo'!H32</f>
        <v>21.75</v>
      </c>
      <c r="I32" s="12">
        <f t="shared" si="0"/>
        <v>34.25</v>
      </c>
      <c r="J32" s="2"/>
      <c r="K32" s="4"/>
      <c r="L32" s="2"/>
      <c r="M32" s="25"/>
    </row>
    <row r="33" spans="4:13" ht="15.75" thickBot="1" x14ac:dyDescent="0.3">
      <c r="D33" s="19" t="s">
        <v>33</v>
      </c>
      <c r="E33" s="36">
        <f>+'Biodiversidad Flora Euromediter'!E33+'Ecologia Poblaciones'!E33+'Fisiologia Desarrollo'!E33</f>
        <v>10</v>
      </c>
      <c r="F33" s="36">
        <f>+'Biodiversidad Flora Euromediter'!F33+'Ecologia Poblaciones'!F33+'Fisiologia Desarrollo'!F33</f>
        <v>2.5</v>
      </c>
      <c r="G33" s="36">
        <f>+'Biodiversidad Flora Euromediter'!G33+'Ecologia Poblaciones'!G33+'Fisiologia Desarrollo'!G33</f>
        <v>0</v>
      </c>
      <c r="H33" s="36">
        <f>+'Biodiversidad Flora Euromediter'!H33+'Ecologia Poblaciones'!H33+'Fisiologia Desarrollo'!H33</f>
        <v>19.25</v>
      </c>
      <c r="I33" s="12">
        <f t="shared" si="0"/>
        <v>31.75</v>
      </c>
      <c r="J33" s="2"/>
      <c r="K33" s="4"/>
      <c r="L33" s="2"/>
      <c r="M33" s="26" t="s">
        <v>41</v>
      </c>
    </row>
    <row r="34" spans="4:13" ht="15.75" thickBot="1" x14ac:dyDescent="0.3">
      <c r="D34" s="28" t="s">
        <v>34</v>
      </c>
      <c r="E34" s="36">
        <f>+'Biodiversidad Flora Euromediter'!E34+'Ecologia Poblaciones'!E34+'Fisiologia Desarrollo'!E34</f>
        <v>7.5</v>
      </c>
      <c r="F34" s="36">
        <f>+'Biodiversidad Flora Euromediter'!F34+'Ecologia Poblaciones'!F34+'Fisiologia Desarrollo'!F34</f>
        <v>1.5</v>
      </c>
      <c r="G34" s="36">
        <f>+'Biodiversidad Flora Euromediter'!G34+'Ecologia Poblaciones'!G34+'Fisiologia Desarrollo'!G34</f>
        <v>0</v>
      </c>
      <c r="H34" s="36">
        <f>+'Biodiversidad Flora Euromediter'!H34+'Ecologia Poblaciones'!H34+'Fisiologia Desarrollo'!H34</f>
        <v>19.5</v>
      </c>
      <c r="I34" s="12">
        <f t="shared" si="0"/>
        <v>28.5</v>
      </c>
      <c r="J34" s="2"/>
      <c r="K34" s="4"/>
      <c r="L34" s="2"/>
      <c r="M34" s="25"/>
    </row>
    <row r="35" spans="4:13" ht="26.25" thickBot="1" x14ac:dyDescent="0.3">
      <c r="D35" s="28" t="s">
        <v>35</v>
      </c>
      <c r="E35" s="36">
        <f>+'Biodiversidad Flora Euromediter'!E35+'Ecologia Poblaciones'!E35+'Fisiologia Desarrollo'!E35</f>
        <v>10</v>
      </c>
      <c r="F35" s="36">
        <f>+'Biodiversidad Flora Euromediter'!F35+'Ecologia Poblaciones'!F35+'Fisiologia Desarrollo'!F35</f>
        <v>1.5</v>
      </c>
      <c r="G35" s="36">
        <f>+'Biodiversidad Flora Euromediter'!G35+'Ecologia Poblaciones'!G35+'Fisiologia Desarrollo'!G35</f>
        <v>0</v>
      </c>
      <c r="H35" s="36">
        <f>+'Biodiversidad Flora Euromediter'!H35+'Ecologia Poblaciones'!H35+'Fisiologia Desarrollo'!H35</f>
        <v>22.75</v>
      </c>
      <c r="I35" s="12">
        <f t="shared" si="0"/>
        <v>34.25</v>
      </c>
      <c r="J35" s="2"/>
      <c r="K35" s="4"/>
      <c r="L35" s="2"/>
      <c r="M35" s="25"/>
    </row>
    <row r="36" spans="4:13" ht="26.25" thickBot="1" x14ac:dyDescent="0.3">
      <c r="D36" s="28" t="s">
        <v>36</v>
      </c>
      <c r="E36" s="36">
        <f>+'Biodiversidad Flora Euromediter'!E36+'Ecologia Poblaciones'!E36+'Fisiologia Desarrollo'!E36</f>
        <v>10</v>
      </c>
      <c r="F36" s="36">
        <f>+'Biodiversidad Flora Euromediter'!F36+'Ecologia Poblaciones'!F36+'Fisiologia Desarrollo'!F36</f>
        <v>15.5</v>
      </c>
      <c r="G36" s="36">
        <f>+'Biodiversidad Flora Euromediter'!G36+'Ecologia Poblaciones'!G36+'Fisiologia Desarrollo'!G36</f>
        <v>0</v>
      </c>
      <c r="H36" s="36">
        <f>+'Biodiversidad Flora Euromediter'!H36+'Ecologia Poblaciones'!H36+'Fisiologia Desarrollo'!H36</f>
        <v>20.25</v>
      </c>
      <c r="I36" s="12">
        <f t="shared" si="0"/>
        <v>45.75</v>
      </c>
      <c r="J36" s="2"/>
      <c r="K36" s="4"/>
      <c r="L36" s="2"/>
      <c r="M36" s="25"/>
    </row>
    <row r="37" spans="4:13" ht="26.25" thickBot="1" x14ac:dyDescent="0.3">
      <c r="D37" s="28" t="s">
        <v>37</v>
      </c>
      <c r="E37" s="36">
        <f>+'Biodiversidad Flora Euromediter'!E37+'Ecologia Poblaciones'!E37+'Fisiologia Desarrollo'!E37</f>
        <v>8</v>
      </c>
      <c r="F37" s="36">
        <f>+'Biodiversidad Flora Euromediter'!F37+'Ecologia Poblaciones'!F37+'Fisiologia Desarrollo'!F37</f>
        <v>3</v>
      </c>
      <c r="G37" s="36">
        <f>+'Biodiversidad Flora Euromediter'!G37+'Ecologia Poblaciones'!G37+'Fisiologia Desarrollo'!G37</f>
        <v>0</v>
      </c>
      <c r="H37" s="36">
        <f>+'Biodiversidad Flora Euromediter'!H37+'Ecologia Poblaciones'!H37+'Fisiologia Desarrollo'!H37</f>
        <v>19.25</v>
      </c>
      <c r="I37" s="12">
        <f t="shared" si="0"/>
        <v>30.25</v>
      </c>
      <c r="J37" s="2"/>
      <c r="K37" s="4"/>
      <c r="L37" s="2"/>
      <c r="M37" s="25"/>
    </row>
    <row r="38" spans="4:13" ht="15" customHeight="1" thickBot="1" x14ac:dyDescent="0.3">
      <c r="D38" s="28" t="s">
        <v>38</v>
      </c>
      <c r="E38" s="36">
        <f>+'Biodiversidad Flora Euromediter'!E38+'Ecologia Poblaciones'!E38+'Fisiologia Desarrollo'!E38</f>
        <v>4</v>
      </c>
      <c r="F38" s="36">
        <f>+'Biodiversidad Flora Euromediter'!F38+'Ecologia Poblaciones'!F38+'Fisiologia Desarrollo'!F38</f>
        <v>5</v>
      </c>
      <c r="G38" s="36">
        <f>+'Biodiversidad Flora Euromediter'!G38+'Ecologia Poblaciones'!G38+'Fisiologia Desarrollo'!G38</f>
        <v>0</v>
      </c>
      <c r="H38" s="36">
        <f>+'Biodiversidad Flora Euromediter'!H38+'Ecologia Poblaciones'!H38+'Fisiologia Desarrollo'!H38</f>
        <v>19.5</v>
      </c>
      <c r="I38" s="12">
        <f t="shared" si="0"/>
        <v>28.5</v>
      </c>
      <c r="J38" s="2"/>
      <c r="K38" s="4"/>
      <c r="L38" s="2"/>
      <c r="M38" s="27" t="s">
        <v>42</v>
      </c>
    </row>
    <row r="39" spans="4:13" ht="26.25" thickBot="1" x14ac:dyDescent="0.3">
      <c r="D39" s="20" t="s">
        <v>39</v>
      </c>
      <c r="E39" s="36">
        <f>+'Biodiversidad Flora Euromediter'!E39+'Ecologia Poblaciones'!E39+'Fisiologia Desarrollo'!E39</f>
        <v>4.5</v>
      </c>
      <c r="F39" s="36">
        <f>+'Biodiversidad Flora Euromediter'!F39+'Ecologia Poblaciones'!F39+'Fisiologia Desarrollo'!F39</f>
        <v>0</v>
      </c>
      <c r="G39" s="36">
        <f>+'Biodiversidad Flora Euromediter'!G39+'Ecologia Poblaciones'!G39+'Fisiologia Desarrollo'!G39</f>
        <v>0</v>
      </c>
      <c r="H39" s="36">
        <f>+'Biodiversidad Flora Euromediter'!H39+'Ecologia Poblaciones'!H39+'Fisiologia Desarrollo'!H39</f>
        <v>11.25</v>
      </c>
      <c r="I39" s="12">
        <f t="shared" si="0"/>
        <v>15.75</v>
      </c>
      <c r="J39" s="2"/>
      <c r="K39" s="4"/>
      <c r="L39" s="2"/>
      <c r="M39" s="25"/>
    </row>
    <row r="40" spans="4:13" ht="26.25" thickBot="1" x14ac:dyDescent="0.3">
      <c r="D40" s="20" t="s">
        <v>44</v>
      </c>
      <c r="E40" s="36">
        <f>+'Biodiversidad Flora Euromediter'!E40+'Ecologia Poblaciones'!E40+'Fisiologia Desarrollo'!E40</f>
        <v>1</v>
      </c>
      <c r="F40" s="36">
        <f>+'Biodiversidad Flora Euromediter'!F40+'Ecologia Poblaciones'!F40+'Fisiologia Desarrollo'!F40</f>
        <v>0</v>
      </c>
      <c r="G40" s="36">
        <f>+'Biodiversidad Flora Euromediter'!G40+'Ecologia Poblaciones'!G40+'Fisiologia Desarrollo'!G40</f>
        <v>0</v>
      </c>
      <c r="H40" s="36">
        <f>+'Biodiversidad Flora Euromediter'!H40+'Ecologia Poblaciones'!H40+'Fisiologia Desarrollo'!H40</f>
        <v>15</v>
      </c>
      <c r="I40" s="12">
        <f>SUM(E40:H40)</f>
        <v>16</v>
      </c>
      <c r="J40" s="2"/>
      <c r="K40" s="4"/>
      <c r="L40" s="2"/>
      <c r="M40" s="25"/>
    </row>
    <row r="41" spans="4:13" ht="15.75" customHeight="1" thickBot="1" x14ac:dyDescent="0.3">
      <c r="D41" s="28" t="s">
        <v>45</v>
      </c>
      <c r="E41" s="36">
        <f>+'Biodiversidad Flora Euromediter'!E41+'Ecologia Poblaciones'!E41+'Fisiologia Desarrollo'!E41</f>
        <v>7</v>
      </c>
      <c r="F41" s="36">
        <f>+'Biodiversidad Flora Euromediter'!F41+'Ecologia Poblaciones'!F41+'Fisiologia Desarrollo'!F41</f>
        <v>0</v>
      </c>
      <c r="G41" s="36">
        <f>+'Biodiversidad Flora Euromediter'!G41+'Ecologia Poblaciones'!G41+'Fisiologia Desarrollo'!G41</f>
        <v>0</v>
      </c>
      <c r="H41" s="36">
        <f>+'Biodiversidad Flora Euromediter'!H41+'Ecologia Poblaciones'!H41+'Fisiologia Desarrollo'!H41</f>
        <v>14</v>
      </c>
      <c r="I41" s="12">
        <f t="shared" si="0"/>
        <v>21</v>
      </c>
      <c r="J41" s="2"/>
      <c r="K41" s="4"/>
      <c r="L41" s="2"/>
      <c r="M41" s="26" t="s">
        <v>46</v>
      </c>
    </row>
    <row r="42" spans="4:13" ht="15.75" thickBot="1" x14ac:dyDescent="0.3">
      <c r="D42" s="28" t="s">
        <v>10</v>
      </c>
      <c r="E42" s="13">
        <f>SUM(E26:E41)</f>
        <v>120</v>
      </c>
      <c r="F42" s="13">
        <f>SUM(F26:F41)</f>
        <v>45</v>
      </c>
      <c r="G42" s="13">
        <f>SUM(G26:G41)</f>
        <v>0</v>
      </c>
      <c r="H42" s="13">
        <f>SUM(H26:H41)</f>
        <v>285</v>
      </c>
      <c r="I42" s="13">
        <f>SUM(I26:I41)</f>
        <v>450</v>
      </c>
      <c r="J42" s="2"/>
      <c r="K42" s="4"/>
      <c r="L42" s="2"/>
    </row>
    <row r="43" spans="4:13" x14ac:dyDescent="0.25">
      <c r="D43" s="52" t="s">
        <v>18</v>
      </c>
      <c r="E43" s="53"/>
      <c r="F43" s="53"/>
      <c r="G43" s="53"/>
      <c r="H43" s="53"/>
      <c r="I43" s="53"/>
      <c r="J43" s="53"/>
      <c r="K43" s="53"/>
      <c r="L43" s="54"/>
    </row>
    <row r="44" spans="4:13" x14ac:dyDescent="0.25">
      <c r="D44" s="55" t="s">
        <v>22</v>
      </c>
      <c r="E44" s="56"/>
      <c r="F44" s="56"/>
      <c r="G44" s="56"/>
      <c r="H44" s="56"/>
      <c r="I44" s="56"/>
      <c r="J44" s="56"/>
      <c r="K44" s="56"/>
      <c r="L44" s="57"/>
    </row>
    <row r="45" spans="4:13" ht="18" customHeight="1" x14ac:dyDescent="0.25">
      <c r="D45" s="55" t="s">
        <v>23</v>
      </c>
      <c r="E45" s="56"/>
      <c r="F45" s="56"/>
      <c r="G45" s="56"/>
      <c r="H45" s="56"/>
      <c r="I45" s="56"/>
      <c r="J45" s="56"/>
      <c r="K45" s="56"/>
      <c r="L45" s="57"/>
    </row>
    <row r="46" spans="4:13" ht="15.75" thickBot="1" x14ac:dyDescent="0.3">
      <c r="D46" s="58"/>
      <c r="E46" s="59"/>
      <c r="F46" s="59"/>
      <c r="G46" s="59"/>
      <c r="H46" s="59"/>
      <c r="I46" s="59"/>
      <c r="J46" s="59"/>
      <c r="K46" s="59"/>
      <c r="L46" s="60"/>
    </row>
    <row r="47" spans="4:13" ht="15.75" thickBot="1" x14ac:dyDescent="0.3">
      <c r="D47" s="47"/>
      <c r="E47" s="48"/>
      <c r="F47" s="48"/>
      <c r="G47" s="48"/>
      <c r="H47" s="48"/>
      <c r="I47" s="48"/>
      <c r="J47" s="48"/>
      <c r="K47" s="48"/>
      <c r="L47" s="49"/>
    </row>
  </sheetData>
  <mergeCells count="23">
    <mergeCell ref="D11:F12"/>
    <mergeCell ref="G11:J11"/>
    <mergeCell ref="K11:L12"/>
    <mergeCell ref="G12:H12"/>
    <mergeCell ref="I12:J12"/>
    <mergeCell ref="D47:L47"/>
    <mergeCell ref="F24:F25"/>
    <mergeCell ref="G24:G25"/>
    <mergeCell ref="H24:H25"/>
    <mergeCell ref="D43:L43"/>
    <mergeCell ref="D44:L44"/>
    <mergeCell ref="E24:E25"/>
    <mergeCell ref="D46:L46"/>
    <mergeCell ref="D45:L45"/>
    <mergeCell ref="L24:L25"/>
    <mergeCell ref="D24:D25"/>
    <mergeCell ref="D20:L20"/>
    <mergeCell ref="D21:L21"/>
    <mergeCell ref="D22:L22"/>
    <mergeCell ref="D23:E23"/>
    <mergeCell ref="F23:G23"/>
    <mergeCell ref="H23:J23"/>
    <mergeCell ref="K23:L23"/>
  </mergeCells>
  <phoneticPr fontId="7" type="noConversion"/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C34" zoomScale="115" zoomScaleNormal="115" zoomScalePageLayoutView="115" workbookViewId="0">
      <selection activeCell="F39" sqref="F39"/>
    </sheetView>
  </sheetViews>
  <sheetFormatPr baseColWidth="10" defaultColWidth="11.42578125" defaultRowHeight="15" x14ac:dyDescent="0.25"/>
  <cols>
    <col min="1" max="1" width="11.42578125" customWidth="1"/>
    <col min="2" max="2" width="12" bestFit="1" customWidth="1"/>
    <col min="3" max="3" width="11.42578125" customWidth="1"/>
    <col min="4" max="4" width="11.7109375" customWidth="1"/>
  </cols>
  <sheetData>
    <row r="10" spans="4:12" ht="15.75" thickBot="1" x14ac:dyDescent="0.3"/>
    <row r="11" spans="4:12" ht="57" customHeight="1" thickTop="1" x14ac:dyDescent="0.25">
      <c r="D11" s="63"/>
      <c r="E11" s="64"/>
      <c r="F11" s="64"/>
      <c r="G11" s="67" t="s">
        <v>26</v>
      </c>
      <c r="H11" s="67"/>
      <c r="I11" s="67"/>
      <c r="J11" s="67"/>
      <c r="K11" s="64"/>
      <c r="L11" s="68"/>
    </row>
    <row r="12" spans="4:12" ht="57" customHeight="1" thickBot="1" x14ac:dyDescent="0.3">
      <c r="D12" s="65"/>
      <c r="E12" s="66"/>
      <c r="F12" s="66"/>
      <c r="G12" s="70" t="s">
        <v>78</v>
      </c>
      <c r="H12" s="70"/>
      <c r="I12" s="70" t="s">
        <v>77</v>
      </c>
      <c r="J12" s="70"/>
      <c r="K12" s="66"/>
      <c r="L12" s="69"/>
    </row>
    <row r="13" spans="4:12" ht="15.75" thickTop="1" x14ac:dyDescent="0.25"/>
    <row r="17" spans="4:14" x14ac:dyDescent="0.25">
      <c r="E17" s="5"/>
      <c r="F17" s="5"/>
      <c r="G17" s="5"/>
      <c r="H17" s="5"/>
      <c r="I17" s="5"/>
      <c r="J17" s="5"/>
      <c r="K17" s="5"/>
    </row>
    <row r="19" spans="4:14" ht="15.75" thickBot="1" x14ac:dyDescent="0.3"/>
    <row r="20" spans="4:14" ht="15.75" customHeight="1" thickBot="1" x14ac:dyDescent="0.3">
      <c r="D20" s="38" t="s">
        <v>47</v>
      </c>
      <c r="E20" s="39"/>
      <c r="F20" s="39"/>
      <c r="G20" s="39"/>
      <c r="H20" s="39"/>
      <c r="I20" s="39"/>
      <c r="J20" s="39"/>
      <c r="K20" s="39"/>
      <c r="L20" s="40"/>
      <c r="N20" s="5"/>
    </row>
    <row r="21" spans="4:14" ht="15.75" thickBot="1" x14ac:dyDescent="0.3">
      <c r="D21" s="41" t="s">
        <v>50</v>
      </c>
      <c r="E21" s="42"/>
      <c r="F21" s="42"/>
      <c r="G21" s="42"/>
      <c r="H21" s="42"/>
      <c r="I21" s="42"/>
      <c r="J21" s="42"/>
      <c r="K21" s="42"/>
      <c r="L21" s="43"/>
      <c r="N21" s="5"/>
    </row>
    <row r="22" spans="4:14" ht="15.75" thickBot="1" x14ac:dyDescent="0.3">
      <c r="D22" s="41" t="s">
        <v>51</v>
      </c>
      <c r="E22" s="42"/>
      <c r="F22" s="42"/>
      <c r="G22" s="42"/>
      <c r="H22" s="42"/>
      <c r="I22" s="42"/>
      <c r="J22" s="42"/>
      <c r="K22" s="42"/>
      <c r="L22" s="43"/>
      <c r="N22" s="5"/>
    </row>
    <row r="23" spans="4:14" ht="15.75" thickBot="1" x14ac:dyDescent="0.3">
      <c r="D23" s="44" t="s">
        <v>0</v>
      </c>
      <c r="E23" s="45"/>
      <c r="F23" s="44"/>
      <c r="G23" s="45"/>
      <c r="H23" s="44" t="s">
        <v>24</v>
      </c>
      <c r="I23" s="46"/>
      <c r="J23" s="45"/>
      <c r="K23" s="44" t="s">
        <v>25</v>
      </c>
      <c r="L23" s="45"/>
      <c r="N23" s="5"/>
    </row>
    <row r="24" spans="4:14" ht="13.9" customHeight="1" x14ac:dyDescent="0.25">
      <c r="D24" s="50" t="s">
        <v>1</v>
      </c>
      <c r="E24" s="50" t="s">
        <v>2</v>
      </c>
      <c r="F24" s="50" t="s">
        <v>3</v>
      </c>
      <c r="G24" s="50" t="s">
        <v>4</v>
      </c>
      <c r="H24" s="50" t="s">
        <v>5</v>
      </c>
      <c r="I24" s="1" t="s">
        <v>6</v>
      </c>
      <c r="J24" s="1" t="s">
        <v>7</v>
      </c>
      <c r="K24" s="1" t="s">
        <v>8</v>
      </c>
      <c r="L24" s="71" t="s">
        <v>9</v>
      </c>
      <c r="N24" s="5"/>
    </row>
    <row r="25" spans="4:14" ht="15.75" thickBot="1" x14ac:dyDescent="0.3">
      <c r="D25" s="51"/>
      <c r="E25" s="51"/>
      <c r="F25" s="51"/>
      <c r="G25" s="51"/>
      <c r="H25" s="51"/>
      <c r="I25" s="3" t="s">
        <v>13</v>
      </c>
      <c r="J25" s="3" t="s">
        <v>14</v>
      </c>
      <c r="K25" s="3" t="s">
        <v>15</v>
      </c>
      <c r="L25" s="72"/>
    </row>
    <row r="26" spans="4:14" ht="26.25" thickBot="1" x14ac:dyDescent="0.3">
      <c r="D26" s="28" t="s">
        <v>43</v>
      </c>
      <c r="E26" s="2">
        <v>1</v>
      </c>
      <c r="F26" s="2"/>
      <c r="G26" s="2"/>
      <c r="H26" s="2">
        <v>1.25</v>
      </c>
      <c r="I26" s="2">
        <f>SUM(E26:H26)</f>
        <v>2.25</v>
      </c>
      <c r="J26" s="2"/>
      <c r="K26" s="2" t="s">
        <v>60</v>
      </c>
      <c r="L26" s="2"/>
      <c r="M26" s="23"/>
    </row>
    <row r="27" spans="4:14" ht="15.75" thickBot="1" x14ac:dyDescent="0.3">
      <c r="D27" s="28" t="s">
        <v>27</v>
      </c>
      <c r="E27" s="2">
        <v>3</v>
      </c>
      <c r="F27" s="2"/>
      <c r="G27" s="2"/>
      <c r="H27" s="2">
        <v>4.5</v>
      </c>
      <c r="I27" s="2">
        <f t="shared" ref="I27:I41" si="0">SUM(E27:H27)</f>
        <v>7.5</v>
      </c>
      <c r="J27" s="2"/>
      <c r="K27" s="2" t="s">
        <v>61</v>
      </c>
      <c r="L27" s="2"/>
      <c r="M27" s="23"/>
    </row>
    <row r="28" spans="4:14" ht="27.75" thickBot="1" x14ac:dyDescent="0.3">
      <c r="D28" s="28" t="s">
        <v>28</v>
      </c>
      <c r="E28" s="2">
        <v>2</v>
      </c>
      <c r="F28" s="2"/>
      <c r="G28" s="2"/>
      <c r="H28" s="2">
        <v>4</v>
      </c>
      <c r="I28" s="2">
        <f t="shared" si="0"/>
        <v>6</v>
      </c>
      <c r="J28" s="2"/>
      <c r="K28" s="29" t="s">
        <v>62</v>
      </c>
      <c r="L28" s="2"/>
      <c r="M28" s="24" t="s">
        <v>40</v>
      </c>
    </row>
    <row r="29" spans="4:14" ht="51.75" thickBot="1" x14ac:dyDescent="0.3">
      <c r="D29" s="28" t="s">
        <v>29</v>
      </c>
      <c r="E29" s="2">
        <v>3</v>
      </c>
      <c r="F29" s="2">
        <v>1.5</v>
      </c>
      <c r="G29" s="2"/>
      <c r="H29" s="2">
        <f>4.75+2.5</f>
        <v>7.25</v>
      </c>
      <c r="I29" s="2">
        <f t="shared" si="0"/>
        <v>11.75</v>
      </c>
      <c r="J29" s="2"/>
      <c r="K29" s="2" t="s">
        <v>63</v>
      </c>
      <c r="L29" s="2"/>
      <c r="M29" s="25"/>
    </row>
    <row r="30" spans="4:14" ht="51.75" thickBot="1" x14ac:dyDescent="0.3">
      <c r="D30" s="28" t="s">
        <v>30</v>
      </c>
      <c r="E30" s="2">
        <v>3</v>
      </c>
      <c r="F30" s="2">
        <v>1.5</v>
      </c>
      <c r="G30" s="2"/>
      <c r="H30" s="2">
        <f>5+2.5+1.25</f>
        <v>8.75</v>
      </c>
      <c r="I30" s="2">
        <f t="shared" si="0"/>
        <v>13.25</v>
      </c>
      <c r="J30" s="2" t="s">
        <v>52</v>
      </c>
      <c r="K30" s="2" t="s">
        <v>64</v>
      </c>
      <c r="L30" s="2"/>
      <c r="M30" s="25"/>
    </row>
    <row r="31" spans="4:14" ht="51.75" thickBot="1" x14ac:dyDescent="0.3">
      <c r="D31" s="28" t="s">
        <v>31</v>
      </c>
      <c r="E31" s="2">
        <v>3</v>
      </c>
      <c r="F31" s="2">
        <v>1.5</v>
      </c>
      <c r="G31" s="2"/>
      <c r="H31" s="2">
        <f>5+2.5+1.25</f>
        <v>8.75</v>
      </c>
      <c r="I31" s="2">
        <f t="shared" si="0"/>
        <v>13.25</v>
      </c>
      <c r="J31" s="2" t="s">
        <v>53</v>
      </c>
      <c r="K31" s="2" t="s">
        <v>65</v>
      </c>
      <c r="L31" s="2"/>
      <c r="M31" s="25"/>
    </row>
    <row r="32" spans="4:14" ht="51.75" thickBot="1" x14ac:dyDescent="0.3">
      <c r="D32" s="28" t="s">
        <v>32</v>
      </c>
      <c r="E32" s="2">
        <v>3</v>
      </c>
      <c r="F32" s="2">
        <v>1.5</v>
      </c>
      <c r="G32" s="2"/>
      <c r="H32" s="2">
        <f>5+2.5+1.25</f>
        <v>8.75</v>
      </c>
      <c r="I32" s="2">
        <f t="shared" si="0"/>
        <v>13.25</v>
      </c>
      <c r="J32" s="2" t="s">
        <v>54</v>
      </c>
      <c r="K32" s="2" t="s">
        <v>66</v>
      </c>
      <c r="L32" s="2"/>
      <c r="M32" s="25"/>
    </row>
    <row r="33" spans="4:13" ht="51.75" thickBot="1" x14ac:dyDescent="0.3">
      <c r="D33" s="19" t="s">
        <v>33</v>
      </c>
      <c r="E33" s="2">
        <v>3</v>
      </c>
      <c r="F33" s="2">
        <v>1.5</v>
      </c>
      <c r="G33" s="2"/>
      <c r="H33" s="2">
        <f>4.5+2.5+1.25</f>
        <v>8.25</v>
      </c>
      <c r="I33" s="2">
        <f t="shared" si="0"/>
        <v>12.75</v>
      </c>
      <c r="J33" s="2" t="s">
        <v>55</v>
      </c>
      <c r="K33" s="2" t="s">
        <v>67</v>
      </c>
      <c r="L33" s="2"/>
      <c r="M33" s="26" t="s">
        <v>41</v>
      </c>
    </row>
    <row r="34" spans="4:13" ht="64.5" thickBot="1" x14ac:dyDescent="0.3">
      <c r="D34" s="28" t="s">
        <v>34</v>
      </c>
      <c r="E34" s="2">
        <f>2+1.5</f>
        <v>3.5</v>
      </c>
      <c r="F34" s="2">
        <v>1.5</v>
      </c>
      <c r="G34" s="2"/>
      <c r="H34" s="2">
        <f>3.25+2.5+1.5+1.25</f>
        <v>8.5</v>
      </c>
      <c r="I34" s="2">
        <f t="shared" si="0"/>
        <v>13.5</v>
      </c>
      <c r="J34" s="2" t="s">
        <v>56</v>
      </c>
      <c r="K34" s="2" t="s">
        <v>68</v>
      </c>
      <c r="L34" s="2"/>
      <c r="M34" s="25"/>
    </row>
    <row r="35" spans="4:13" ht="51.75" thickBot="1" x14ac:dyDescent="0.3">
      <c r="D35" s="28" t="s">
        <v>35</v>
      </c>
      <c r="E35" s="2">
        <v>3</v>
      </c>
      <c r="F35" s="2">
        <v>1.5</v>
      </c>
      <c r="G35" s="2"/>
      <c r="H35" s="2">
        <f>5+2.5+1.25</f>
        <v>8.75</v>
      </c>
      <c r="I35" s="2">
        <f t="shared" si="0"/>
        <v>13.25</v>
      </c>
      <c r="J35" s="2" t="s">
        <v>57</v>
      </c>
      <c r="K35" s="2" t="s">
        <v>69</v>
      </c>
      <c r="L35" s="2"/>
      <c r="M35" s="25"/>
    </row>
    <row r="36" spans="4:13" ht="51.75" thickBot="1" x14ac:dyDescent="0.3">
      <c r="D36" s="28" t="s">
        <v>36</v>
      </c>
      <c r="E36" s="2">
        <v>3</v>
      </c>
      <c r="F36" s="2">
        <v>1.5</v>
      </c>
      <c r="G36" s="2"/>
      <c r="H36" s="2">
        <f>4.5+2.5+1.25</f>
        <v>8.25</v>
      </c>
      <c r="I36" s="2">
        <f t="shared" si="0"/>
        <v>12.75</v>
      </c>
      <c r="J36" s="2" t="s">
        <v>58</v>
      </c>
      <c r="K36" s="2" t="s">
        <v>70</v>
      </c>
      <c r="L36" s="2"/>
      <c r="M36" s="25"/>
    </row>
    <row r="37" spans="4:13" ht="39" thickBot="1" x14ac:dyDescent="0.3">
      <c r="D37" s="28" t="s">
        <v>37</v>
      </c>
      <c r="E37" s="2">
        <v>3</v>
      </c>
      <c r="F37" s="2"/>
      <c r="G37" s="2"/>
      <c r="H37" s="2">
        <f>4+1.25</f>
        <v>5.25</v>
      </c>
      <c r="I37" s="2">
        <f t="shared" si="0"/>
        <v>8.25</v>
      </c>
      <c r="J37" s="2" t="s">
        <v>59</v>
      </c>
      <c r="K37" s="2" t="s">
        <v>71</v>
      </c>
      <c r="L37" s="2"/>
      <c r="M37" s="25"/>
    </row>
    <row r="38" spans="4:13" ht="34.15" customHeight="1" thickBot="1" x14ac:dyDescent="0.3">
      <c r="D38" s="28" t="s">
        <v>38</v>
      </c>
      <c r="E38" s="2">
        <v>2</v>
      </c>
      <c r="F38" s="2">
        <v>3</v>
      </c>
      <c r="G38" s="2"/>
      <c r="H38" s="2">
        <f>2.5+4</f>
        <v>6.5</v>
      </c>
      <c r="I38" s="2">
        <f t="shared" si="0"/>
        <v>11.5</v>
      </c>
      <c r="J38" s="2"/>
      <c r="K38" s="30" t="s">
        <v>72</v>
      </c>
      <c r="L38" s="2"/>
      <c r="M38" s="27" t="s">
        <v>42</v>
      </c>
    </row>
    <row r="39" spans="4:13" ht="26.25" thickBot="1" x14ac:dyDescent="0.3">
      <c r="D39" s="20" t="s">
        <v>39</v>
      </c>
      <c r="E39" s="2">
        <v>1.5</v>
      </c>
      <c r="F39" s="2"/>
      <c r="G39" s="2"/>
      <c r="H39" s="2">
        <v>2.25</v>
      </c>
      <c r="I39" s="2">
        <f t="shared" si="0"/>
        <v>3.75</v>
      </c>
      <c r="J39" s="2"/>
      <c r="K39" s="2" t="s">
        <v>73</v>
      </c>
      <c r="L39" s="2"/>
      <c r="M39" s="25"/>
    </row>
    <row r="40" spans="4:13" ht="26.25" thickBot="1" x14ac:dyDescent="0.3">
      <c r="D40" s="20" t="s">
        <v>44</v>
      </c>
      <c r="E40" s="2"/>
      <c r="F40" s="2"/>
      <c r="G40" s="2"/>
      <c r="H40" s="2"/>
      <c r="I40" s="2">
        <f t="shared" si="0"/>
        <v>0</v>
      </c>
      <c r="J40" s="2"/>
      <c r="K40" s="2"/>
      <c r="L40" s="2"/>
      <c r="M40" s="25"/>
    </row>
    <row r="41" spans="4:13" ht="27.75" thickBot="1" x14ac:dyDescent="0.3">
      <c r="D41" s="28" t="s">
        <v>45</v>
      </c>
      <c r="E41" s="2">
        <v>3</v>
      </c>
      <c r="F41" s="2"/>
      <c r="G41" s="2"/>
      <c r="H41" s="2">
        <v>4</v>
      </c>
      <c r="I41" s="2">
        <f t="shared" si="0"/>
        <v>7</v>
      </c>
      <c r="J41" s="2"/>
      <c r="K41" s="2"/>
      <c r="L41" s="2"/>
      <c r="M41" s="26" t="s">
        <v>46</v>
      </c>
    </row>
    <row r="42" spans="4:13" ht="15.75" thickBot="1" x14ac:dyDescent="0.3">
      <c r="D42" s="28" t="s">
        <v>10</v>
      </c>
      <c r="E42" s="13">
        <f>SUM(E26:E41)</f>
        <v>40</v>
      </c>
      <c r="F42" s="13">
        <f>SUM(F26:F41)</f>
        <v>15</v>
      </c>
      <c r="G42" s="13">
        <f>SUM(G26:G41)</f>
        <v>0</v>
      </c>
      <c r="H42" s="13">
        <f>SUM(H26:H41)</f>
        <v>95</v>
      </c>
      <c r="I42" s="13">
        <f>SUM(I26:I41)</f>
        <v>150</v>
      </c>
      <c r="J42" s="2"/>
      <c r="K42" s="2"/>
      <c r="L42" s="2"/>
    </row>
    <row r="43" spans="4:13" x14ac:dyDescent="0.25">
      <c r="D43" s="52" t="s">
        <v>16</v>
      </c>
      <c r="E43" s="53"/>
      <c r="F43" s="53"/>
      <c r="G43" s="53"/>
      <c r="H43" s="53"/>
      <c r="I43" s="53"/>
      <c r="J43" s="53"/>
      <c r="K43" s="53"/>
      <c r="L43" s="54"/>
    </row>
    <row r="44" spans="4:13" x14ac:dyDescent="0.25">
      <c r="D44" s="55" t="s">
        <v>11</v>
      </c>
      <c r="E44" s="56"/>
      <c r="F44" s="56"/>
      <c r="G44" s="56"/>
      <c r="H44" s="56"/>
      <c r="I44" s="56"/>
      <c r="J44" s="56"/>
      <c r="K44" s="56"/>
      <c r="L44" s="57"/>
    </row>
    <row r="45" spans="4:13" ht="25.5" customHeight="1" x14ac:dyDescent="0.25">
      <c r="D45" s="55" t="s">
        <v>12</v>
      </c>
      <c r="E45" s="56"/>
      <c r="F45" s="56"/>
      <c r="G45" s="56"/>
      <c r="H45" s="56"/>
      <c r="I45" s="56"/>
      <c r="J45" s="56"/>
      <c r="K45" s="56"/>
      <c r="L45" s="57"/>
    </row>
    <row r="46" spans="4:13" ht="13.9" customHeight="1" thickBot="1" x14ac:dyDescent="0.3">
      <c r="D46" s="58"/>
      <c r="E46" s="59"/>
      <c r="F46" s="59"/>
      <c r="G46" s="59"/>
      <c r="H46" s="59"/>
      <c r="I46" s="59"/>
      <c r="J46" s="59"/>
      <c r="K46" s="59"/>
      <c r="L46" s="60"/>
    </row>
    <row r="47" spans="4:13" ht="15.75" thickBot="1" x14ac:dyDescent="0.3">
      <c r="D47" s="47"/>
      <c r="E47" s="48"/>
      <c r="F47" s="48"/>
      <c r="G47" s="48"/>
      <c r="H47" s="48"/>
      <c r="I47" s="48"/>
      <c r="J47" s="48"/>
      <c r="K47" s="48"/>
      <c r="L47" s="49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D24" zoomScale="130" zoomScaleNormal="130" zoomScalePageLayoutView="130" workbookViewId="0">
      <selection activeCell="F35" sqref="F35"/>
    </sheetView>
  </sheetViews>
  <sheetFormatPr baseColWidth="10" defaultColWidth="11.42578125" defaultRowHeight="15" x14ac:dyDescent="0.25"/>
  <cols>
    <col min="1" max="3" width="11.42578125" customWidth="1"/>
    <col min="4" max="4" width="11.7109375" customWidth="1"/>
  </cols>
  <sheetData>
    <row r="10" spans="4:12" ht="15.75" thickBot="1" x14ac:dyDescent="0.3"/>
    <row r="11" spans="4:12" ht="57" customHeight="1" thickTop="1" x14ac:dyDescent="0.25">
      <c r="D11" s="63"/>
      <c r="E11" s="64"/>
      <c r="F11" s="64"/>
      <c r="G11" s="67" t="s">
        <v>26</v>
      </c>
      <c r="H11" s="67"/>
      <c r="I11" s="67"/>
      <c r="J11" s="67"/>
      <c r="K11" s="64"/>
      <c r="L11" s="68"/>
    </row>
    <row r="12" spans="4:12" ht="57" customHeight="1" thickBot="1" x14ac:dyDescent="0.3">
      <c r="D12" s="65"/>
      <c r="E12" s="66"/>
      <c r="F12" s="66"/>
      <c r="G12" s="70" t="s">
        <v>78</v>
      </c>
      <c r="H12" s="70"/>
      <c r="I12" s="70" t="s">
        <v>77</v>
      </c>
      <c r="J12" s="70"/>
      <c r="K12" s="66"/>
      <c r="L12" s="69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38" t="s">
        <v>47</v>
      </c>
      <c r="E20" s="39"/>
      <c r="F20" s="39"/>
      <c r="G20" s="39"/>
      <c r="H20" s="39"/>
      <c r="I20" s="39"/>
      <c r="J20" s="39"/>
      <c r="K20" s="39"/>
      <c r="L20" s="40"/>
    </row>
    <row r="21" spans="4:13" ht="15.75" customHeight="1" thickBot="1" x14ac:dyDescent="0.3">
      <c r="D21" s="41" t="s">
        <v>48</v>
      </c>
      <c r="E21" s="42"/>
      <c r="F21" s="42"/>
      <c r="G21" s="42"/>
      <c r="H21" s="42"/>
      <c r="I21" s="42"/>
      <c r="J21" s="42"/>
      <c r="K21" s="42"/>
      <c r="L21" s="43"/>
    </row>
    <row r="22" spans="4:13" ht="15.75" customHeight="1" thickBot="1" x14ac:dyDescent="0.3">
      <c r="D22" s="41" t="s">
        <v>76</v>
      </c>
      <c r="E22" s="42"/>
      <c r="F22" s="42"/>
      <c r="G22" s="42"/>
      <c r="H22" s="42"/>
      <c r="I22" s="42"/>
      <c r="J22" s="42"/>
      <c r="K22" s="42"/>
      <c r="L22" s="43"/>
    </row>
    <row r="23" spans="4:13" ht="15.75" thickBot="1" x14ac:dyDescent="0.3">
      <c r="D23" s="44" t="s">
        <v>0</v>
      </c>
      <c r="E23" s="45"/>
      <c r="F23" s="75"/>
      <c r="G23" s="76"/>
      <c r="H23" s="75" t="s">
        <v>24</v>
      </c>
      <c r="I23" s="77"/>
      <c r="J23" s="76"/>
      <c r="K23" s="75" t="s">
        <v>25</v>
      </c>
      <c r="L23" s="76"/>
    </row>
    <row r="24" spans="4:13" ht="13.9" customHeight="1" x14ac:dyDescent="0.25">
      <c r="D24" s="50" t="s">
        <v>1</v>
      </c>
      <c r="E24" s="73" t="s">
        <v>2</v>
      </c>
      <c r="F24" s="73" t="s">
        <v>3</v>
      </c>
      <c r="G24" s="73" t="s">
        <v>4</v>
      </c>
      <c r="H24" s="73" t="s">
        <v>5</v>
      </c>
      <c r="I24" s="8" t="s">
        <v>6</v>
      </c>
      <c r="J24" s="8" t="s">
        <v>7</v>
      </c>
      <c r="K24" s="8" t="s">
        <v>8</v>
      </c>
      <c r="L24" s="78" t="s">
        <v>9</v>
      </c>
    </row>
    <row r="25" spans="4:13" ht="15.75" thickBot="1" x14ac:dyDescent="0.3">
      <c r="D25" s="51"/>
      <c r="E25" s="74"/>
      <c r="F25" s="74"/>
      <c r="G25" s="74"/>
      <c r="H25" s="74"/>
      <c r="I25" s="9" t="s">
        <v>13</v>
      </c>
      <c r="J25" s="9" t="s">
        <v>14</v>
      </c>
      <c r="K25" s="9" t="s">
        <v>15</v>
      </c>
      <c r="L25" s="79"/>
    </row>
    <row r="26" spans="4:13" ht="15.75" thickBot="1" x14ac:dyDescent="0.3">
      <c r="D26" s="28" t="s">
        <v>43</v>
      </c>
      <c r="E26" s="32">
        <v>1</v>
      </c>
      <c r="F26" s="32"/>
      <c r="G26" s="32"/>
      <c r="H26" s="33">
        <v>1</v>
      </c>
      <c r="I26" s="31">
        <f>SUM(E26:H26)</f>
        <v>2</v>
      </c>
      <c r="J26" s="35"/>
      <c r="K26" s="35">
        <v>1</v>
      </c>
      <c r="L26" s="10"/>
      <c r="M26" s="23"/>
    </row>
    <row r="27" spans="4:13" ht="15.75" thickBot="1" x14ac:dyDescent="0.3">
      <c r="D27" s="28" t="s">
        <v>27</v>
      </c>
      <c r="E27" s="32">
        <v>4</v>
      </c>
      <c r="F27" s="32"/>
      <c r="G27" s="32"/>
      <c r="H27" s="33">
        <v>6</v>
      </c>
      <c r="I27" s="31">
        <f t="shared" ref="I27:I41" si="0">SUM(E27:H27)</f>
        <v>10</v>
      </c>
      <c r="J27" s="35"/>
      <c r="K27" s="35">
        <v>2</v>
      </c>
      <c r="L27" s="10"/>
      <c r="M27" s="23"/>
    </row>
    <row r="28" spans="4:13" ht="27.75" thickBot="1" x14ac:dyDescent="0.3">
      <c r="D28" s="28" t="s">
        <v>28</v>
      </c>
      <c r="E28" s="32">
        <v>1</v>
      </c>
      <c r="F28" s="32">
        <v>5</v>
      </c>
      <c r="G28" s="32"/>
      <c r="H28" s="33">
        <v>6</v>
      </c>
      <c r="I28" s="31">
        <f t="shared" si="0"/>
        <v>12</v>
      </c>
      <c r="J28" s="35"/>
      <c r="K28" s="35">
        <v>2</v>
      </c>
      <c r="L28" s="10"/>
      <c r="M28" s="24" t="s">
        <v>40</v>
      </c>
    </row>
    <row r="29" spans="4:13" ht="15.75" thickBot="1" x14ac:dyDescent="0.3">
      <c r="D29" s="28" t="s">
        <v>29</v>
      </c>
      <c r="E29" s="32">
        <v>4</v>
      </c>
      <c r="F29" s="32">
        <v>2</v>
      </c>
      <c r="G29" s="32"/>
      <c r="H29" s="33">
        <v>7</v>
      </c>
      <c r="I29" s="31">
        <f t="shared" si="0"/>
        <v>13</v>
      </c>
      <c r="J29" s="35"/>
      <c r="K29" s="35">
        <v>3.4</v>
      </c>
      <c r="L29" s="10"/>
      <c r="M29" s="25"/>
    </row>
    <row r="30" spans="4:13" ht="15.75" thickBot="1" x14ac:dyDescent="0.3">
      <c r="D30" s="28" t="s">
        <v>30</v>
      </c>
      <c r="E30" s="32">
        <v>4</v>
      </c>
      <c r="F30" s="32">
        <v>1</v>
      </c>
      <c r="G30" s="32"/>
      <c r="H30" s="33">
        <v>9</v>
      </c>
      <c r="I30" s="31">
        <f t="shared" si="0"/>
        <v>14</v>
      </c>
      <c r="J30" s="35"/>
      <c r="K30" s="35">
        <v>4</v>
      </c>
      <c r="L30" s="10"/>
      <c r="M30" s="25"/>
    </row>
    <row r="31" spans="4:13" ht="15.75" thickBot="1" x14ac:dyDescent="0.3">
      <c r="D31" s="28" t="s">
        <v>31</v>
      </c>
      <c r="E31" s="32">
        <v>4</v>
      </c>
      <c r="F31" s="32">
        <v>1</v>
      </c>
      <c r="G31" s="32"/>
      <c r="H31" s="33">
        <v>3</v>
      </c>
      <c r="I31" s="31">
        <f t="shared" si="0"/>
        <v>8</v>
      </c>
      <c r="J31" s="35"/>
      <c r="K31" s="35">
        <v>4</v>
      </c>
      <c r="L31" s="10"/>
      <c r="M31" s="25"/>
    </row>
    <row r="32" spans="4:13" ht="15.75" thickBot="1" x14ac:dyDescent="0.3">
      <c r="D32" s="28" t="s">
        <v>32</v>
      </c>
      <c r="E32" s="32">
        <v>4</v>
      </c>
      <c r="F32" s="32">
        <v>1</v>
      </c>
      <c r="G32" s="32"/>
      <c r="H32" s="33">
        <v>7</v>
      </c>
      <c r="I32" s="31">
        <f t="shared" si="0"/>
        <v>12</v>
      </c>
      <c r="J32" s="35"/>
      <c r="K32" s="35">
        <v>5</v>
      </c>
      <c r="L32" s="10"/>
      <c r="M32" s="25"/>
    </row>
    <row r="33" spans="4:13" ht="27.75" thickBot="1" x14ac:dyDescent="0.3">
      <c r="D33" s="19" t="s">
        <v>33</v>
      </c>
      <c r="E33" s="32">
        <v>4</v>
      </c>
      <c r="F33" s="32">
        <v>1</v>
      </c>
      <c r="G33" s="32"/>
      <c r="H33" s="33">
        <v>5</v>
      </c>
      <c r="I33" s="31">
        <f t="shared" si="0"/>
        <v>10</v>
      </c>
      <c r="J33" s="35"/>
      <c r="K33" s="35">
        <v>6</v>
      </c>
      <c r="L33" s="10"/>
      <c r="M33" s="26" t="s">
        <v>41</v>
      </c>
    </row>
    <row r="34" spans="4:13" ht="15.75" thickBot="1" x14ac:dyDescent="0.3">
      <c r="D34" s="28" t="s">
        <v>34</v>
      </c>
      <c r="E34" s="32">
        <v>2</v>
      </c>
      <c r="F34" s="32"/>
      <c r="G34" s="32"/>
      <c r="H34" s="33">
        <v>6</v>
      </c>
      <c r="I34" s="31">
        <f t="shared" si="0"/>
        <v>8</v>
      </c>
      <c r="J34" s="35"/>
      <c r="K34" s="35">
        <v>7</v>
      </c>
      <c r="L34" s="10"/>
      <c r="M34" s="25"/>
    </row>
    <row r="35" spans="4:13" ht="26.25" thickBot="1" x14ac:dyDescent="0.3">
      <c r="D35" s="28" t="s">
        <v>35</v>
      </c>
      <c r="E35" s="32">
        <v>4</v>
      </c>
      <c r="F35" s="32"/>
      <c r="G35" s="32"/>
      <c r="H35" s="33">
        <v>7</v>
      </c>
      <c r="I35" s="31">
        <f t="shared" si="0"/>
        <v>11</v>
      </c>
      <c r="J35" s="35"/>
      <c r="K35" s="35">
        <v>8</v>
      </c>
      <c r="L35" s="10"/>
      <c r="M35" s="25"/>
    </row>
    <row r="36" spans="4:13" ht="26.25" thickBot="1" x14ac:dyDescent="0.3">
      <c r="D36" s="28" t="s">
        <v>36</v>
      </c>
      <c r="E36" s="32">
        <v>4</v>
      </c>
      <c r="F36" s="32">
        <v>4</v>
      </c>
      <c r="G36" s="32"/>
      <c r="H36" s="33">
        <v>3</v>
      </c>
      <c r="I36" s="31">
        <f t="shared" si="0"/>
        <v>11</v>
      </c>
      <c r="J36" s="35"/>
      <c r="K36" s="35">
        <v>9</v>
      </c>
      <c r="L36" s="10"/>
      <c r="M36" s="25"/>
    </row>
    <row r="37" spans="4:13" ht="26.25" thickBot="1" x14ac:dyDescent="0.3">
      <c r="D37" s="28" t="s">
        <v>37</v>
      </c>
      <c r="E37" s="32">
        <v>2</v>
      </c>
      <c r="F37" s="32"/>
      <c r="G37" s="32"/>
      <c r="H37" s="33">
        <v>5</v>
      </c>
      <c r="I37" s="31">
        <f t="shared" si="0"/>
        <v>7</v>
      </c>
      <c r="J37" s="35"/>
      <c r="K37" s="35" t="s">
        <v>96</v>
      </c>
      <c r="L37" s="10"/>
      <c r="M37" s="25"/>
    </row>
    <row r="38" spans="4:13" ht="27.75" thickBot="1" x14ac:dyDescent="0.3">
      <c r="D38" s="28" t="s">
        <v>38</v>
      </c>
      <c r="E38" s="32"/>
      <c r="F38" s="32"/>
      <c r="G38" s="32"/>
      <c r="H38" s="33">
        <v>5</v>
      </c>
      <c r="I38" s="31">
        <f t="shared" si="0"/>
        <v>5</v>
      </c>
      <c r="J38" s="35"/>
      <c r="K38" s="35">
        <v>10</v>
      </c>
      <c r="L38" s="10"/>
      <c r="M38" s="27" t="s">
        <v>42</v>
      </c>
    </row>
    <row r="39" spans="4:13" ht="26.25" thickBot="1" x14ac:dyDescent="0.3">
      <c r="D39" s="20" t="s">
        <v>39</v>
      </c>
      <c r="E39" s="32"/>
      <c r="F39" s="32"/>
      <c r="G39" s="32"/>
      <c r="H39" s="33">
        <v>3</v>
      </c>
      <c r="I39" s="31">
        <f t="shared" si="0"/>
        <v>3</v>
      </c>
      <c r="J39" s="35"/>
      <c r="K39" s="35">
        <v>11</v>
      </c>
      <c r="L39" s="10"/>
      <c r="M39" s="25"/>
    </row>
    <row r="40" spans="4:13" ht="26.25" thickBot="1" x14ac:dyDescent="0.3">
      <c r="D40" s="20" t="s">
        <v>44</v>
      </c>
      <c r="E40" s="32"/>
      <c r="F40" s="32"/>
      <c r="G40" s="32"/>
      <c r="H40" s="33">
        <v>12</v>
      </c>
      <c r="I40" s="31">
        <f t="shared" si="0"/>
        <v>12</v>
      </c>
      <c r="J40" s="35"/>
      <c r="K40" s="35">
        <v>11</v>
      </c>
      <c r="L40" s="21"/>
      <c r="M40" s="25"/>
    </row>
    <row r="41" spans="4:13" ht="27.75" thickBot="1" x14ac:dyDescent="0.3">
      <c r="D41" s="28" t="s">
        <v>45</v>
      </c>
      <c r="E41" s="32">
        <v>2</v>
      </c>
      <c r="F41" s="32"/>
      <c r="G41" s="32"/>
      <c r="H41" s="33">
        <v>10</v>
      </c>
      <c r="I41" s="31">
        <f t="shared" si="0"/>
        <v>12</v>
      </c>
      <c r="J41" s="35" t="s">
        <v>97</v>
      </c>
      <c r="K41" s="35"/>
      <c r="L41" s="10"/>
      <c r="M41" s="26" t="s">
        <v>46</v>
      </c>
    </row>
    <row r="42" spans="4:13" ht="15.75" thickBot="1" x14ac:dyDescent="0.3">
      <c r="D42" s="28" t="s">
        <v>10</v>
      </c>
      <c r="E42" s="11">
        <f>SUM(E26:E41)</f>
        <v>40</v>
      </c>
      <c r="F42" s="11">
        <f>SUM(F26:F41)</f>
        <v>15</v>
      </c>
      <c r="G42" s="11">
        <f>SUM(G26:G41)</f>
        <v>0</v>
      </c>
      <c r="H42" s="11">
        <f>SUM(H26:H41)</f>
        <v>95</v>
      </c>
      <c r="I42" s="11">
        <f>SUM(I26:I41)</f>
        <v>150</v>
      </c>
      <c r="J42" s="10"/>
      <c r="K42" s="10"/>
      <c r="L42" s="10"/>
    </row>
    <row r="43" spans="4:13" x14ac:dyDescent="0.25">
      <c r="D43" s="52" t="s">
        <v>16</v>
      </c>
      <c r="E43" s="53"/>
      <c r="F43" s="53"/>
      <c r="G43" s="53"/>
      <c r="H43" s="53"/>
      <c r="I43" s="53"/>
      <c r="J43" s="53"/>
      <c r="K43" s="53"/>
      <c r="L43" s="54"/>
    </row>
    <row r="44" spans="4:13" x14ac:dyDescent="0.25">
      <c r="D44" s="55" t="s">
        <v>11</v>
      </c>
      <c r="E44" s="56"/>
      <c r="F44" s="56"/>
      <c r="G44" s="56"/>
      <c r="H44" s="56"/>
      <c r="I44" s="56"/>
      <c r="J44" s="56"/>
      <c r="K44" s="56"/>
      <c r="L44" s="57"/>
    </row>
    <row r="45" spans="4:13" ht="25.5" customHeight="1" x14ac:dyDescent="0.25">
      <c r="D45" s="55" t="s">
        <v>12</v>
      </c>
      <c r="E45" s="56"/>
      <c r="F45" s="56"/>
      <c r="G45" s="56"/>
      <c r="H45" s="56"/>
      <c r="I45" s="56"/>
      <c r="J45" s="56"/>
      <c r="K45" s="56"/>
      <c r="L45" s="57"/>
    </row>
    <row r="46" spans="4:13" ht="13.9" customHeight="1" thickBot="1" x14ac:dyDescent="0.3">
      <c r="D46" s="58"/>
      <c r="E46" s="59"/>
      <c r="F46" s="59"/>
      <c r="G46" s="59"/>
      <c r="H46" s="59"/>
      <c r="I46" s="59"/>
      <c r="J46" s="59"/>
      <c r="K46" s="59"/>
      <c r="L46" s="60"/>
    </row>
    <row r="47" spans="4:13" ht="15.75" thickBot="1" x14ac:dyDescent="0.3">
      <c r="D47" s="47"/>
      <c r="E47" s="48"/>
      <c r="F47" s="48"/>
      <c r="G47" s="48"/>
      <c r="H47" s="48"/>
      <c r="I47" s="48"/>
      <c r="J47" s="48"/>
      <c r="K47" s="48"/>
      <c r="L47" s="49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abSelected="1" topLeftCell="B31" zoomScale="130" zoomScaleNormal="130" zoomScalePageLayoutView="130" workbookViewId="0">
      <selection activeCell="F42" sqref="F42"/>
    </sheetView>
  </sheetViews>
  <sheetFormatPr baseColWidth="10" defaultColWidth="11.42578125" defaultRowHeight="15" x14ac:dyDescent="0.25"/>
  <cols>
    <col min="1" max="3" width="11.42578125" customWidth="1"/>
    <col min="4" max="4" width="11.7109375" customWidth="1"/>
  </cols>
  <sheetData>
    <row r="10" spans="4:12" ht="15.75" thickBot="1" x14ac:dyDescent="0.3"/>
    <row r="11" spans="4:12" ht="57" customHeight="1" thickTop="1" x14ac:dyDescent="0.25">
      <c r="D11" s="63"/>
      <c r="E11" s="64"/>
      <c r="F11" s="64"/>
      <c r="G11" s="67" t="s">
        <v>26</v>
      </c>
      <c r="H11" s="67"/>
      <c r="I11" s="67"/>
      <c r="J11" s="67"/>
      <c r="K11" s="64"/>
      <c r="L11" s="68"/>
    </row>
    <row r="12" spans="4:12" ht="57" customHeight="1" thickBot="1" x14ac:dyDescent="0.3">
      <c r="D12" s="65"/>
      <c r="E12" s="66"/>
      <c r="F12" s="66"/>
      <c r="G12" s="70" t="s">
        <v>78</v>
      </c>
      <c r="H12" s="70"/>
      <c r="I12" s="70" t="s">
        <v>77</v>
      </c>
      <c r="J12" s="70"/>
      <c r="K12" s="66"/>
      <c r="L12" s="69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38" t="s">
        <v>47</v>
      </c>
      <c r="E20" s="39"/>
      <c r="F20" s="39"/>
      <c r="G20" s="39"/>
      <c r="H20" s="39"/>
      <c r="I20" s="39"/>
      <c r="J20" s="39"/>
      <c r="K20" s="39"/>
      <c r="L20" s="40"/>
    </row>
    <row r="21" spans="4:13" ht="15.75" customHeight="1" thickBot="1" x14ac:dyDescent="0.3">
      <c r="D21" s="41" t="s">
        <v>49</v>
      </c>
      <c r="E21" s="42"/>
      <c r="F21" s="42"/>
      <c r="G21" s="42"/>
      <c r="H21" s="42"/>
      <c r="I21" s="42"/>
      <c r="J21" s="42"/>
      <c r="K21" s="42"/>
      <c r="L21" s="43"/>
    </row>
    <row r="22" spans="4:13" ht="15.75" customHeight="1" thickBot="1" x14ac:dyDescent="0.3">
      <c r="D22" s="41" t="s">
        <v>79</v>
      </c>
      <c r="E22" s="42"/>
      <c r="F22" s="42"/>
      <c r="G22" s="42"/>
      <c r="H22" s="42"/>
      <c r="I22" s="42"/>
      <c r="J22" s="42"/>
      <c r="K22" s="42"/>
      <c r="L22" s="43"/>
    </row>
    <row r="23" spans="4:13" ht="15.75" thickBot="1" x14ac:dyDescent="0.3">
      <c r="D23" s="44" t="s">
        <v>0</v>
      </c>
      <c r="E23" s="45"/>
      <c r="F23" s="75"/>
      <c r="G23" s="76"/>
      <c r="H23" s="75" t="s">
        <v>24</v>
      </c>
      <c r="I23" s="77"/>
      <c r="J23" s="76"/>
      <c r="K23" s="75" t="s">
        <v>25</v>
      </c>
      <c r="L23" s="76"/>
    </row>
    <row r="24" spans="4:13" ht="13.9" customHeight="1" x14ac:dyDescent="0.25">
      <c r="D24" s="50" t="s">
        <v>1</v>
      </c>
      <c r="E24" s="73" t="s">
        <v>2</v>
      </c>
      <c r="F24" s="73" t="s">
        <v>3</v>
      </c>
      <c r="G24" s="73" t="s">
        <v>4</v>
      </c>
      <c r="H24" s="73" t="s">
        <v>5</v>
      </c>
      <c r="I24" s="8" t="s">
        <v>6</v>
      </c>
      <c r="J24" s="8" t="s">
        <v>7</v>
      </c>
      <c r="K24" s="8" t="s">
        <v>8</v>
      </c>
      <c r="L24" s="78" t="s">
        <v>9</v>
      </c>
    </row>
    <row r="25" spans="4:13" ht="15.75" thickBot="1" x14ac:dyDescent="0.3">
      <c r="D25" s="51"/>
      <c r="E25" s="74"/>
      <c r="F25" s="74"/>
      <c r="G25" s="74"/>
      <c r="H25" s="74"/>
      <c r="I25" s="9" t="s">
        <v>13</v>
      </c>
      <c r="J25" s="9" t="s">
        <v>14</v>
      </c>
      <c r="K25" s="9" t="s">
        <v>15</v>
      </c>
      <c r="L25" s="79"/>
    </row>
    <row r="26" spans="4:13" s="23" customFormat="1" ht="26.25" thickBot="1" x14ac:dyDescent="0.3">
      <c r="D26" s="28" t="s">
        <v>43</v>
      </c>
      <c r="E26" s="34">
        <v>1</v>
      </c>
      <c r="F26" s="34"/>
      <c r="G26" s="22"/>
      <c r="H26" s="34">
        <v>2</v>
      </c>
      <c r="I26" s="34">
        <f>SUM(E26:H26)</f>
        <v>3</v>
      </c>
      <c r="J26" s="22"/>
      <c r="K26" s="35" t="s">
        <v>80</v>
      </c>
      <c r="L26" s="22"/>
    </row>
    <row r="27" spans="4:13" s="23" customFormat="1" ht="15.75" thickBot="1" x14ac:dyDescent="0.3">
      <c r="D27" s="28" t="s">
        <v>27</v>
      </c>
      <c r="E27" s="34">
        <v>3</v>
      </c>
      <c r="F27" s="34"/>
      <c r="G27" s="22"/>
      <c r="H27" s="34">
        <v>7</v>
      </c>
      <c r="I27" s="34">
        <f t="shared" ref="I27:I41" si="0">SUM(E27:H27)</f>
        <v>10</v>
      </c>
      <c r="J27" s="22"/>
      <c r="K27" s="35" t="s">
        <v>81</v>
      </c>
      <c r="L27" s="22"/>
    </row>
    <row r="28" spans="4:13" s="23" customFormat="1" ht="27.75" thickBot="1" x14ac:dyDescent="0.3">
      <c r="D28" s="28" t="s">
        <v>28</v>
      </c>
      <c r="E28" s="34">
        <v>2</v>
      </c>
      <c r="F28" s="34"/>
      <c r="G28" s="22"/>
      <c r="H28" s="34">
        <v>6</v>
      </c>
      <c r="I28" s="34">
        <f t="shared" si="0"/>
        <v>8</v>
      </c>
      <c r="J28" s="22"/>
      <c r="K28" s="37" t="s">
        <v>82</v>
      </c>
      <c r="L28" s="22"/>
      <c r="M28" s="24" t="s">
        <v>40</v>
      </c>
    </row>
    <row r="29" spans="4:13" s="23" customFormat="1" ht="15.75" thickBot="1" x14ac:dyDescent="0.3">
      <c r="D29" s="28" t="s">
        <v>29</v>
      </c>
      <c r="E29" s="34">
        <v>3</v>
      </c>
      <c r="F29" s="34"/>
      <c r="G29" s="22"/>
      <c r="H29" s="34">
        <v>8</v>
      </c>
      <c r="I29" s="34">
        <f t="shared" si="0"/>
        <v>11</v>
      </c>
      <c r="J29" s="22"/>
      <c r="K29" s="35" t="s">
        <v>83</v>
      </c>
      <c r="L29" s="22"/>
      <c r="M29" s="25"/>
    </row>
    <row r="30" spans="4:13" s="23" customFormat="1" ht="15.75" thickBot="1" x14ac:dyDescent="0.3">
      <c r="D30" s="28" t="s">
        <v>30</v>
      </c>
      <c r="E30" s="34">
        <v>3</v>
      </c>
      <c r="F30" s="34"/>
      <c r="G30" s="22"/>
      <c r="H30" s="34">
        <v>7</v>
      </c>
      <c r="I30" s="34">
        <f t="shared" si="0"/>
        <v>10</v>
      </c>
      <c r="J30" s="22"/>
      <c r="K30" s="35" t="s">
        <v>84</v>
      </c>
      <c r="L30" s="22"/>
      <c r="M30" s="25"/>
    </row>
    <row r="31" spans="4:13" s="23" customFormat="1" ht="15.75" thickBot="1" x14ac:dyDescent="0.3">
      <c r="D31" s="28" t="s">
        <v>31</v>
      </c>
      <c r="E31" s="34">
        <v>3</v>
      </c>
      <c r="F31" s="34"/>
      <c r="G31" s="22"/>
      <c r="H31" s="34">
        <v>6</v>
      </c>
      <c r="I31" s="34">
        <f t="shared" si="0"/>
        <v>9</v>
      </c>
      <c r="J31" s="22"/>
      <c r="K31" s="35" t="s">
        <v>85</v>
      </c>
      <c r="L31" s="22"/>
      <c r="M31" s="25"/>
    </row>
    <row r="32" spans="4:13" s="23" customFormat="1" ht="15.75" thickBot="1" x14ac:dyDescent="0.3">
      <c r="D32" s="28" t="s">
        <v>32</v>
      </c>
      <c r="E32" s="34">
        <v>3</v>
      </c>
      <c r="F32" s="34"/>
      <c r="G32" s="22"/>
      <c r="H32" s="34">
        <v>6</v>
      </c>
      <c r="I32" s="34">
        <f t="shared" si="0"/>
        <v>9</v>
      </c>
      <c r="J32" s="22"/>
      <c r="K32" s="35" t="s">
        <v>86</v>
      </c>
      <c r="L32" s="22"/>
      <c r="M32" s="25"/>
    </row>
    <row r="33" spans="4:13" s="23" customFormat="1" ht="27.75" thickBot="1" x14ac:dyDescent="0.3">
      <c r="D33" s="19" t="s">
        <v>33</v>
      </c>
      <c r="E33" s="34">
        <v>3</v>
      </c>
      <c r="F33" s="34"/>
      <c r="G33" s="22"/>
      <c r="H33" s="34">
        <v>6</v>
      </c>
      <c r="I33" s="34">
        <f t="shared" si="0"/>
        <v>9</v>
      </c>
      <c r="J33" s="22"/>
      <c r="K33" s="35" t="s">
        <v>87</v>
      </c>
      <c r="L33" s="22"/>
      <c r="M33" s="26" t="s">
        <v>41</v>
      </c>
    </row>
    <row r="34" spans="4:13" s="23" customFormat="1" ht="15.75" thickBot="1" x14ac:dyDescent="0.3">
      <c r="D34" s="28" t="s">
        <v>34</v>
      </c>
      <c r="E34" s="34">
        <v>2</v>
      </c>
      <c r="F34" s="34"/>
      <c r="G34" s="22"/>
      <c r="H34" s="34">
        <v>5</v>
      </c>
      <c r="I34" s="34">
        <f t="shared" si="0"/>
        <v>7</v>
      </c>
      <c r="J34" s="22"/>
      <c r="K34" s="35" t="s">
        <v>88</v>
      </c>
      <c r="L34" s="22"/>
      <c r="M34" s="25"/>
    </row>
    <row r="35" spans="4:13" s="23" customFormat="1" ht="26.25" thickBot="1" x14ac:dyDescent="0.3">
      <c r="D35" s="28" t="s">
        <v>35</v>
      </c>
      <c r="E35" s="34">
        <v>3</v>
      </c>
      <c r="F35" s="34"/>
      <c r="G35" s="22"/>
      <c r="H35" s="34">
        <v>7</v>
      </c>
      <c r="I35" s="34">
        <f t="shared" si="0"/>
        <v>10</v>
      </c>
      <c r="J35" s="22"/>
      <c r="K35" s="35" t="s">
        <v>89</v>
      </c>
      <c r="L35" s="22"/>
      <c r="M35" s="25"/>
    </row>
    <row r="36" spans="4:13" s="23" customFormat="1" ht="26.25" thickBot="1" x14ac:dyDescent="0.3">
      <c r="D36" s="28" t="s">
        <v>36</v>
      </c>
      <c r="E36" s="34">
        <v>3</v>
      </c>
      <c r="F36" s="34">
        <v>10</v>
      </c>
      <c r="G36" s="22"/>
      <c r="H36" s="34">
        <v>9</v>
      </c>
      <c r="I36" s="34">
        <f t="shared" si="0"/>
        <v>22</v>
      </c>
      <c r="J36" s="22"/>
      <c r="K36" s="35" t="s">
        <v>90</v>
      </c>
      <c r="L36" s="22"/>
      <c r="M36" s="25"/>
    </row>
    <row r="37" spans="4:13" s="23" customFormat="1" ht="26.25" thickBot="1" x14ac:dyDescent="0.3">
      <c r="D37" s="28" t="s">
        <v>37</v>
      </c>
      <c r="E37" s="34">
        <v>3</v>
      </c>
      <c r="F37" s="34">
        <v>3</v>
      </c>
      <c r="G37" s="22"/>
      <c r="H37" s="34">
        <v>9</v>
      </c>
      <c r="I37" s="34">
        <f t="shared" si="0"/>
        <v>15</v>
      </c>
      <c r="J37" s="22"/>
      <c r="K37" s="35" t="s">
        <v>91</v>
      </c>
      <c r="L37" s="22"/>
      <c r="M37" s="25"/>
    </row>
    <row r="38" spans="4:13" s="23" customFormat="1" ht="27.75" thickBot="1" x14ac:dyDescent="0.3">
      <c r="D38" s="28" t="s">
        <v>38</v>
      </c>
      <c r="E38" s="34">
        <v>2</v>
      </c>
      <c r="F38" s="34">
        <v>2</v>
      </c>
      <c r="G38" s="22"/>
      <c r="H38" s="34">
        <v>8</v>
      </c>
      <c r="I38" s="34">
        <f t="shared" si="0"/>
        <v>12</v>
      </c>
      <c r="J38" s="22"/>
      <c r="K38" s="35" t="s">
        <v>92</v>
      </c>
      <c r="L38" s="22"/>
      <c r="M38" s="27" t="s">
        <v>42</v>
      </c>
    </row>
    <row r="39" spans="4:13" s="23" customFormat="1" ht="26.25" thickBot="1" x14ac:dyDescent="0.3">
      <c r="D39" s="20" t="s">
        <v>39</v>
      </c>
      <c r="E39" s="34">
        <v>3</v>
      </c>
      <c r="F39" s="34"/>
      <c r="G39" s="22"/>
      <c r="H39" s="34">
        <v>6</v>
      </c>
      <c r="I39" s="34">
        <f t="shared" si="0"/>
        <v>9</v>
      </c>
      <c r="J39" s="22"/>
      <c r="K39" s="35" t="s">
        <v>93</v>
      </c>
      <c r="L39" s="22"/>
      <c r="M39" s="25"/>
    </row>
    <row r="40" spans="4:13" s="23" customFormat="1" ht="26.25" thickBot="1" x14ac:dyDescent="0.3">
      <c r="D40" s="20" t="s">
        <v>44</v>
      </c>
      <c r="E40" s="34">
        <v>1</v>
      </c>
      <c r="F40" s="34"/>
      <c r="G40" s="22"/>
      <c r="H40" s="34">
        <v>3</v>
      </c>
      <c r="I40" s="34">
        <f t="shared" si="0"/>
        <v>4</v>
      </c>
      <c r="J40" s="22"/>
      <c r="K40" s="35" t="s">
        <v>94</v>
      </c>
      <c r="L40" s="22"/>
      <c r="M40" s="25"/>
    </row>
    <row r="41" spans="4:13" s="23" customFormat="1" ht="27.75" thickBot="1" x14ac:dyDescent="0.3">
      <c r="D41" s="28" t="s">
        <v>45</v>
      </c>
      <c r="E41" s="34">
        <v>2</v>
      </c>
      <c r="F41" s="34"/>
      <c r="G41" s="22"/>
      <c r="H41" s="34"/>
      <c r="I41" s="34">
        <f t="shared" si="0"/>
        <v>2</v>
      </c>
      <c r="J41" s="35" t="s">
        <v>95</v>
      </c>
      <c r="K41" s="35"/>
      <c r="L41" s="22"/>
      <c r="M41" s="26" t="s">
        <v>46</v>
      </c>
    </row>
    <row r="42" spans="4:13" ht="15.75" thickBot="1" x14ac:dyDescent="0.3">
      <c r="D42" s="28" t="s">
        <v>10</v>
      </c>
      <c r="E42" s="15">
        <f>SUM(E26:E41)</f>
        <v>40</v>
      </c>
      <c r="F42" s="15">
        <f>SUM(F26:F41)</f>
        <v>15</v>
      </c>
      <c r="G42" s="15">
        <f>SUM(G26:G41)</f>
        <v>0</v>
      </c>
      <c r="H42" s="15">
        <f>SUM(H26:H41)</f>
        <v>95</v>
      </c>
      <c r="I42" s="15">
        <f>SUM(I26:I41)</f>
        <v>150</v>
      </c>
      <c r="J42" s="10"/>
      <c r="K42" s="10"/>
      <c r="L42" s="10"/>
    </row>
    <row r="43" spans="4:13" x14ac:dyDescent="0.25">
      <c r="D43" s="52" t="s">
        <v>16</v>
      </c>
      <c r="E43" s="53"/>
      <c r="F43" s="53"/>
      <c r="G43" s="53"/>
      <c r="H43" s="53"/>
      <c r="I43" s="53"/>
      <c r="J43" s="53"/>
      <c r="K43" s="53"/>
      <c r="L43" s="54"/>
    </row>
    <row r="44" spans="4:13" x14ac:dyDescent="0.25">
      <c r="D44" s="55" t="s">
        <v>11</v>
      </c>
      <c r="E44" s="56"/>
      <c r="F44" s="56"/>
      <c r="G44" s="56"/>
      <c r="H44" s="56"/>
      <c r="I44" s="56"/>
      <c r="J44" s="56"/>
      <c r="K44" s="56"/>
      <c r="L44" s="57"/>
    </row>
    <row r="45" spans="4:13" ht="25.5" customHeight="1" x14ac:dyDescent="0.25">
      <c r="D45" s="55" t="s">
        <v>12</v>
      </c>
      <c r="E45" s="56"/>
      <c r="F45" s="56"/>
      <c r="G45" s="56"/>
      <c r="H45" s="56"/>
      <c r="I45" s="56"/>
      <c r="J45" s="56"/>
      <c r="K45" s="56"/>
      <c r="L45" s="57"/>
    </row>
    <row r="46" spans="4:13" ht="13.9" customHeight="1" thickBot="1" x14ac:dyDescent="0.3">
      <c r="D46" s="58"/>
      <c r="E46" s="59"/>
      <c r="F46" s="59"/>
      <c r="G46" s="59"/>
      <c r="H46" s="59"/>
      <c r="I46" s="59"/>
      <c r="J46" s="59"/>
      <c r="K46" s="59"/>
      <c r="L46" s="60"/>
    </row>
    <row r="47" spans="4:13" ht="15.75" thickBot="1" x14ac:dyDescent="0.3">
      <c r="D47" s="47"/>
      <c r="E47" s="48"/>
      <c r="F47" s="48"/>
      <c r="G47" s="48"/>
      <c r="H47" s="48"/>
      <c r="I47" s="48"/>
      <c r="J47" s="48"/>
      <c r="K47" s="48"/>
      <c r="L47" s="49"/>
    </row>
  </sheetData>
  <mergeCells count="23">
    <mergeCell ref="D11:F12"/>
    <mergeCell ref="G11:J11"/>
    <mergeCell ref="G12:H12"/>
    <mergeCell ref="I12:J12"/>
    <mergeCell ref="K11:L12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43:L43"/>
    <mergeCell ref="D44:L44"/>
    <mergeCell ref="D45:L45"/>
    <mergeCell ref="D46:L46"/>
    <mergeCell ref="D47:L47"/>
  </mergeCells>
  <phoneticPr fontId="7" type="noConversion"/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 Semestre</vt:lpstr>
      <vt:lpstr>Biodiversidad Flora Euromediter</vt:lpstr>
      <vt:lpstr>Ecologia Poblaciones</vt:lpstr>
      <vt:lpstr>Fisiologia Desarrollo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Gervasio</cp:lastModifiedBy>
  <dcterms:created xsi:type="dcterms:W3CDTF">2011-06-28T07:22:36Z</dcterms:created>
  <dcterms:modified xsi:type="dcterms:W3CDTF">2017-07-05T11:11:47Z</dcterms:modified>
</cp:coreProperties>
</file>