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manta\Desktop\ANTOLÍN\PLANES-AGENDAS 19-20\4.REVISADO POR CCT\agendas\Agendas BIO 19-20\"/>
    </mc:Choice>
  </mc:AlternateContent>
  <bookViews>
    <workbookView xWindow="0" yWindow="0" windowWidth="14580" windowHeight="12880" tabRatio="500" activeTab="4"/>
  </bookViews>
  <sheets>
    <sheet name="P_CL009_D008_Semestre_2_19-20_X" sheetId="1" r:id="rId1"/>
    <sheet name="BFE" sheetId="2" r:id="rId2"/>
    <sheet name="Ecol_pob" sheetId="3" r:id="rId3"/>
    <sheet name="FDEP" sheetId="4" r:id="rId4"/>
    <sheet name="Asignatura 4" sheetId="5" r:id="rId5"/>
    <sheet name="Asignatura 5" sheetId="6" r:id="rId6"/>
  </sheets>
  <calcPr calcId="162913" concurrentCalc="0"/>
</workbook>
</file>

<file path=xl/calcChain.xml><?xml version="1.0" encoding="utf-8"?>
<calcChain xmlns="http://schemas.openxmlformats.org/spreadsheetml/2006/main">
  <c r="M35" i="2" l="1"/>
  <c r="M34" i="2"/>
  <c r="M33" i="2"/>
  <c r="M32" i="2"/>
  <c r="M30" i="2"/>
  <c r="H30" i="2"/>
  <c r="H35" i="1"/>
  <c r="M29" i="2"/>
  <c r="M28" i="2"/>
  <c r="M27" i="2"/>
  <c r="N27" i="2"/>
  <c r="M26" i="2"/>
  <c r="N26" i="2"/>
  <c r="M25" i="2"/>
  <c r="N25" i="2"/>
  <c r="M24" i="2"/>
  <c r="N21" i="2"/>
  <c r="N22" i="2"/>
  <c r="N23" i="2"/>
  <c r="N24" i="2"/>
  <c r="N28" i="2"/>
  <c r="N29" i="2"/>
  <c r="N30" i="2"/>
  <c r="N31" i="2"/>
  <c r="N32" i="2"/>
  <c r="N33" i="2"/>
  <c r="N34" i="2"/>
  <c r="N35" i="2"/>
  <c r="N36" i="2"/>
  <c r="N37" i="2"/>
  <c r="N38" i="2"/>
  <c r="H39" i="2"/>
  <c r="I39" i="2"/>
  <c r="J39" i="2"/>
  <c r="K39" i="2"/>
  <c r="L39" i="2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H39" i="3"/>
  <c r="I39" i="3"/>
  <c r="J39" i="3"/>
  <c r="K39" i="3"/>
  <c r="L39" i="3"/>
  <c r="M39" i="3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H39" i="4"/>
  <c r="I39" i="4"/>
  <c r="J39" i="4"/>
  <c r="K39" i="4"/>
  <c r="L39" i="4"/>
  <c r="M39" i="4"/>
  <c r="N21" i="5"/>
  <c r="N22" i="5"/>
  <c r="N23" i="5"/>
  <c r="N39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H39" i="5"/>
  <c r="I39" i="5"/>
  <c r="J39" i="5"/>
  <c r="K39" i="5"/>
  <c r="L39" i="5"/>
  <c r="M39" i="5"/>
  <c r="N21" i="6"/>
  <c r="N22" i="6"/>
  <c r="N39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H39" i="6"/>
  <c r="I39" i="6"/>
  <c r="J39" i="6"/>
  <c r="K39" i="6"/>
  <c r="L39" i="6"/>
  <c r="M39" i="6"/>
  <c r="H26" i="1"/>
  <c r="I26" i="1"/>
  <c r="J26" i="1"/>
  <c r="K26" i="1"/>
  <c r="L26" i="1"/>
  <c r="M26" i="1"/>
  <c r="H27" i="1"/>
  <c r="I27" i="1"/>
  <c r="J27" i="1"/>
  <c r="K27" i="1"/>
  <c r="L27" i="1"/>
  <c r="M27" i="1"/>
  <c r="H28" i="1"/>
  <c r="I28" i="1"/>
  <c r="J28" i="1"/>
  <c r="K28" i="1"/>
  <c r="L28" i="1"/>
  <c r="M28" i="1"/>
  <c r="H29" i="1"/>
  <c r="I29" i="1"/>
  <c r="J29" i="1"/>
  <c r="K29" i="1"/>
  <c r="L29" i="1"/>
  <c r="M29" i="1"/>
  <c r="H30" i="1"/>
  <c r="I30" i="1"/>
  <c r="J30" i="1"/>
  <c r="K30" i="1"/>
  <c r="L30" i="1"/>
  <c r="H31" i="1"/>
  <c r="I31" i="1"/>
  <c r="J31" i="1"/>
  <c r="K31" i="1"/>
  <c r="L31" i="1"/>
  <c r="H32" i="1"/>
  <c r="I32" i="1"/>
  <c r="J32" i="1"/>
  <c r="K32" i="1"/>
  <c r="L32" i="1"/>
  <c r="M32" i="1"/>
  <c r="H33" i="1"/>
  <c r="I33" i="1"/>
  <c r="J33" i="1"/>
  <c r="K33" i="1"/>
  <c r="L33" i="1"/>
  <c r="M33" i="1"/>
  <c r="H34" i="1"/>
  <c r="I34" i="1"/>
  <c r="J34" i="1"/>
  <c r="K34" i="1"/>
  <c r="L34" i="1"/>
  <c r="M34" i="1"/>
  <c r="I35" i="1"/>
  <c r="J35" i="1"/>
  <c r="K35" i="1"/>
  <c r="L35" i="1"/>
  <c r="M35" i="1"/>
  <c r="H37" i="1"/>
  <c r="I37" i="1"/>
  <c r="J37" i="1"/>
  <c r="K37" i="1"/>
  <c r="L37" i="1"/>
  <c r="M37" i="1"/>
  <c r="H38" i="1"/>
  <c r="I38" i="1"/>
  <c r="J38" i="1"/>
  <c r="K38" i="1"/>
  <c r="L38" i="1"/>
  <c r="M38" i="1"/>
  <c r="H39" i="1"/>
  <c r="I39" i="1"/>
  <c r="J39" i="1"/>
  <c r="K39" i="1"/>
  <c r="L39" i="1"/>
  <c r="M39" i="1"/>
  <c r="H40" i="1"/>
  <c r="I40" i="1"/>
  <c r="J40" i="1"/>
  <c r="K40" i="1"/>
  <c r="L40" i="1"/>
  <c r="M40" i="1"/>
  <c r="H41" i="1"/>
  <c r="I41" i="1"/>
  <c r="J41" i="1"/>
  <c r="K41" i="1"/>
  <c r="L41" i="1"/>
  <c r="M41" i="1"/>
  <c r="H42" i="1"/>
  <c r="I42" i="1"/>
  <c r="J42" i="1"/>
  <c r="K42" i="1"/>
  <c r="L42" i="1"/>
  <c r="M42" i="1"/>
  <c r="H43" i="1"/>
  <c r="I43" i="1"/>
  <c r="J43" i="1"/>
  <c r="K43" i="1"/>
  <c r="L43" i="1"/>
  <c r="M43" i="1"/>
  <c r="N39" i="4"/>
  <c r="N34" i="1"/>
  <c r="N33" i="1"/>
  <c r="N26" i="1"/>
  <c r="N42" i="1"/>
  <c r="N41" i="1"/>
  <c r="N38" i="1"/>
  <c r="N43" i="1"/>
  <c r="N39" i="1"/>
  <c r="N37" i="1"/>
  <c r="N39" i="3"/>
  <c r="N40" i="1"/>
  <c r="N27" i="1"/>
  <c r="N35" i="1"/>
  <c r="N28" i="1"/>
  <c r="N29" i="1"/>
  <c r="N32" i="1"/>
  <c r="J44" i="1"/>
  <c r="L44" i="1"/>
  <c r="M39" i="2"/>
  <c r="K44" i="1"/>
  <c r="I44" i="1"/>
  <c r="N39" i="2"/>
  <c r="H44" i="1"/>
  <c r="M30" i="1"/>
  <c r="M31" i="1"/>
  <c r="N31" i="1"/>
  <c r="M44" i="1"/>
  <c r="N30" i="1"/>
  <c r="N44" i="1"/>
</calcChain>
</file>

<file path=xl/sharedStrings.xml><?xml version="1.0" encoding="utf-8"?>
<sst xmlns="http://schemas.openxmlformats.org/spreadsheetml/2006/main" count="389" uniqueCount="105">
  <si>
    <t>PROCEDIMIENTO DE COORDINACIÓN DE ENSEÑANZAS DE LA FACULTAD DE CIENCIAS            DE LA UEX (P/CL009_FC)</t>
  </si>
  <si>
    <t>Facultad de Ciencias</t>
  </si>
  <si>
    <t>Asunto: Agenda de la Asignatura         curso 2019-20</t>
  </si>
  <si>
    <r>
      <rPr>
        <b/>
        <sz val="12"/>
        <color indexed="8"/>
        <rFont val="Arial Narrow"/>
        <family val="2"/>
      </rPr>
      <t xml:space="preserve">Código:        </t>
    </r>
    <r>
      <rPr>
        <sz val="12"/>
        <color indexed="8"/>
        <rFont val="Arial Narrow"/>
        <family val="2"/>
      </rPr>
      <t>P/CL009_D003_XXX</t>
    </r>
  </si>
  <si>
    <t>Título: Grado</t>
  </si>
  <si>
    <t xml:space="preserve">Curso: </t>
  </si>
  <si>
    <t xml:space="preserve">Semestre: </t>
  </si>
  <si>
    <t>2º</t>
  </si>
  <si>
    <t>Semana</t>
  </si>
  <si>
    <t>Actividades de Grupo Grande</t>
  </si>
  <si>
    <t>Actividades de Seminario  Laboratorio</t>
  </si>
  <si>
    <t>Actividades de tutoría ECTS</t>
  </si>
  <si>
    <t>Actividades no presenciales</t>
  </si>
  <si>
    <t>Total horas</t>
  </si>
  <si>
    <t>Evaluación</t>
  </si>
  <si>
    <t>Contenidos (temas)</t>
  </si>
  <si>
    <t>Observaciones</t>
  </si>
  <si>
    <t>Laboratorio</t>
  </si>
  <si>
    <t>Ordenadores</t>
  </si>
  <si>
    <t>Problemas / Seminarios / Casos prácticos</t>
  </si>
  <si>
    <t>(1)</t>
  </si>
  <si>
    <t>a</t>
  </si>
  <si>
    <t>Comienzo clases: miércoles 29/01</t>
  </si>
  <si>
    <t>25/02 Martes de carnaval</t>
  </si>
  <si>
    <t>SS</t>
  </si>
  <si>
    <t>SEMANA SANTA</t>
  </si>
  <si>
    <t>Lunes 13/04 Vacaciones</t>
  </si>
  <si>
    <t>Viernes 01/05 Festivo</t>
  </si>
  <si>
    <t>Preparación exámenes</t>
  </si>
  <si>
    <t>Ex</t>
  </si>
  <si>
    <t>Total (2)</t>
  </si>
  <si>
    <r>
      <rPr>
        <u/>
        <sz val="9"/>
        <color indexed="8"/>
        <rFont val="Arial"/>
        <family val="2"/>
      </rPr>
      <t>Notas</t>
    </r>
    <r>
      <rPr>
        <sz val="9"/>
        <color indexed="8"/>
        <rFont val="Arial"/>
        <family val="2"/>
      </rPr>
      <t>: (1) Las actividades de evaluación deben consultarse en las agendas individuales de las asignaturas.</t>
    </r>
  </si>
  <si>
    <t xml:space="preserve">(2) En esta agenda se incluyen solo las asignaturas de Formación Básica y Obligatorias. </t>
  </si>
  <si>
    <t>Para asignaturas optativas deben consultarse las agendas individuales de las asignaturas</t>
  </si>
  <si>
    <t>Asignatura:  ……….</t>
  </si>
  <si>
    <t>Equipo docente: ….. (1)</t>
  </si>
  <si>
    <t>(2)</t>
  </si>
  <si>
    <t>(3)</t>
  </si>
  <si>
    <t>(4)</t>
  </si>
  <si>
    <t>Vacaciones Semana Santa 06/04-13/04</t>
  </si>
  <si>
    <t>Exámenes: 20/05-/06</t>
  </si>
  <si>
    <t>Notas:</t>
  </si>
  <si>
    <t>(1) si el equipo docente está formado por más de un profesor, se indicará quién es el coordinador.</t>
  </si>
  <si>
    <t>(2) El número total de horas debe coincidir con lo indicado en el plan docente (ficha de la asignatura)</t>
  </si>
  <si>
    <t>(3) En la columna evaluación debe indicarse el tipo de evaluación: examen parcial, examen final, entrega de actividades, etc.</t>
  </si>
  <si>
    <t>(4) La designación de los temas debe coincidir con lo indicado en el plan docente.</t>
  </si>
  <si>
    <t>Vacaciones Semana Santa 6/04-13/04</t>
  </si>
  <si>
    <t>Presentación del curso</t>
  </si>
  <si>
    <t>Temas 1-4</t>
  </si>
  <si>
    <t>Temas 5-9</t>
  </si>
  <si>
    <t>Temas 10-13 Práctica 1 (práctica de laboratorio)</t>
  </si>
  <si>
    <t>Entrega Ficha Botánica 1</t>
  </si>
  <si>
    <t>Temas 14-16</t>
  </si>
  <si>
    <t>Temas 17-19</t>
  </si>
  <si>
    <t>Temas 19-22 Práctica 2 (práctica de laboratorio)</t>
  </si>
  <si>
    <t>Entrega Ficha Botánica 2</t>
  </si>
  <si>
    <t>Temas 22-25 Práctica 3 (práctica de laboratorio)</t>
  </si>
  <si>
    <t>Entrega Ficha Botánica 3</t>
  </si>
  <si>
    <t>Temas 25-26 Práctica 4 (práctica de laboratorio)</t>
  </si>
  <si>
    <t>Entrega Ficha Botánica 4 Examen Parcial</t>
  </si>
  <si>
    <t>Temas 26-27 Práctica 5 (práctica de laboratorio)</t>
  </si>
  <si>
    <t>Entrega Ficha Botánica 5</t>
  </si>
  <si>
    <t>Temas 28-29 Práctica 6 (práctica de laboratorio)</t>
  </si>
  <si>
    <t>Entrega Ficha Botánica 6</t>
  </si>
  <si>
    <t>Temas 30-31 Práctica 7 (práctica de laboratorio)</t>
  </si>
  <si>
    <t>Entrega Ficha Botánica 7</t>
  </si>
  <si>
    <t>Temas 31-32 Práctica 8 (práctica de laboratorio)</t>
  </si>
  <si>
    <t>Entrega Ficha Botánica 8</t>
  </si>
  <si>
    <t>Práctica 9 (salida al campo)</t>
  </si>
  <si>
    <t>Examen Final</t>
  </si>
  <si>
    <t>1, 2</t>
  </si>
  <si>
    <t>2, 3</t>
  </si>
  <si>
    <t>5, 6</t>
  </si>
  <si>
    <t>6, 7</t>
  </si>
  <si>
    <t>7, 8</t>
  </si>
  <si>
    <t>8, 9</t>
  </si>
  <si>
    <t>9, 10</t>
  </si>
  <si>
    <t>10, 11</t>
  </si>
  <si>
    <t>Examen final</t>
  </si>
  <si>
    <t>Presentación y Tema 1</t>
  </si>
  <si>
    <t>Tema 1</t>
  </si>
  <si>
    <t>Tema 1 y 2</t>
  </si>
  <si>
    <t>Tema 2 y 3</t>
  </si>
  <si>
    <t>Tema 3 y 4</t>
  </si>
  <si>
    <t>Tema 4 y 5</t>
  </si>
  <si>
    <t>Tema 5 y 6</t>
  </si>
  <si>
    <t>Tema 6</t>
  </si>
  <si>
    <t>Tema 7</t>
  </si>
  <si>
    <t>Tema 8</t>
  </si>
  <si>
    <t>Tema 9 y 10</t>
  </si>
  <si>
    <t>Tema 10 y 11</t>
  </si>
  <si>
    <t>Tema 12</t>
  </si>
  <si>
    <t>Tema 13 y 14</t>
  </si>
  <si>
    <t>Tema 14 y 15</t>
  </si>
  <si>
    <t>Examen escrito final</t>
  </si>
  <si>
    <t>Título: Grado en Biología</t>
  </si>
  <si>
    <t>SEMESTRE 6</t>
  </si>
  <si>
    <t>Asignaturas obligatorias del Semestre: Biodiversidad: Flora Euromediterránea - Ecología de Poblaciones - Fisiología del Desarrollo y Estrés en Plantas (2)</t>
  </si>
  <si>
    <t>Asignatura: Biodiversidad: Flora Euromediterránea</t>
  </si>
  <si>
    <t>Equipo docente: Tomás Rodríguez Riaño (coordinador) y Josefa López Martínez (1)</t>
  </si>
  <si>
    <t>Asignatura: Ecología de Poblaciones</t>
  </si>
  <si>
    <r>
      <t xml:space="preserve">Equipo docente: </t>
    </r>
    <r>
      <rPr>
        <sz val="9"/>
        <color indexed="8"/>
        <rFont val="Arial"/>
        <family val="2"/>
      </rPr>
      <t xml:space="preserve">Natividad Chaves Lobón </t>
    </r>
    <r>
      <rPr>
        <sz val="9"/>
        <color indexed="8"/>
        <rFont val="Arial"/>
        <family val="2"/>
        <charset val="1"/>
      </rPr>
      <t>(1)</t>
    </r>
  </si>
  <si>
    <t>Asignatura: Fisiología del Desarrollo y del Estrés en Plantas</t>
  </si>
  <si>
    <t>Equipo docente: María del Carmen Gómez Jiménez (coordinadora) y Miguel Ángel Paredes Maña (1)</t>
  </si>
  <si>
    <r>
      <t xml:space="preserve">Código:        </t>
    </r>
    <r>
      <rPr>
        <sz val="12"/>
        <color indexed="8"/>
        <rFont val="Arial Narrow"/>
        <family val="2"/>
      </rPr>
      <t>P/CL009_D003_BIO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</si>
</sst>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 /\ mm"/>
  </numFmts>
  <fonts count="22" x14ac:knownFonts="1">
    <font>
      <sz val="8"/>
      <color indexed="8"/>
      <name val="Arial Narrow"/>
      <charset val="1"/>
    </font>
    <font>
      <sz val="13"/>
      <color indexed="8"/>
      <name val="Arial Narrow"/>
      <family val="2"/>
    </font>
    <font>
      <sz val="9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9"/>
      <color indexed="8"/>
      <name val="Arial"/>
      <family val="2"/>
      <charset val="1"/>
    </font>
    <font>
      <sz val="9"/>
      <color indexed="8"/>
      <name val="Tahoma"/>
      <family val="2"/>
    </font>
    <font>
      <sz val="8"/>
      <color indexed="8"/>
      <name val="Arial Narrow"/>
      <family val="2"/>
    </font>
    <font>
      <sz val="7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10"/>
      <name val="Arial Narrow"/>
      <family val="2"/>
    </font>
    <font>
      <sz val="9"/>
      <color indexed="10"/>
      <name val="Arial Narrow"/>
      <family val="2"/>
    </font>
    <font>
      <sz val="8"/>
      <color indexed="10"/>
      <name val="Arial Narrow"/>
      <family val="2"/>
    </font>
    <font>
      <sz val="9"/>
      <color indexed="10"/>
      <name val="Arial Narrow"/>
      <family val="2"/>
    </font>
    <font>
      <sz val="9"/>
      <color indexed="8"/>
      <name val="Calibri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u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17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58"/>
      </left>
      <right style="thin">
        <color indexed="58"/>
      </right>
      <top style="double">
        <color indexed="58"/>
      </top>
      <bottom style="thin">
        <color indexed="58"/>
      </bottom>
      <diagonal/>
    </border>
    <border>
      <left/>
      <right style="double">
        <color indexed="58"/>
      </right>
      <top style="double">
        <color indexed="58"/>
      </top>
      <bottom style="double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double">
        <color indexed="58"/>
      </bottom>
      <diagonal/>
    </border>
    <border>
      <left style="thin">
        <color indexed="58"/>
      </left>
      <right style="thin">
        <color indexed="58"/>
      </right>
      <top/>
      <bottom style="double">
        <color indexed="5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right"/>
    </xf>
    <xf numFmtId="164" fontId="0" fillId="0" borderId="3" xfId="0" applyNumberFormat="1" applyFont="1" applyBorder="1" applyAlignment="1">
      <alignment horizontal="right"/>
    </xf>
    <xf numFmtId="0" fontId="0" fillId="0" borderId="3" xfId="0" applyFont="1" applyBorder="1" applyAlignment="1">
      <alignment horizontal="center"/>
    </xf>
    <xf numFmtId="164" fontId="0" fillId="0" borderId="4" xfId="0" applyNumberFormat="1" applyFont="1" applyBorder="1" applyAlignment="1">
      <alignment horizontal="left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justify" vertical="center" wrapText="1"/>
    </xf>
    <xf numFmtId="0" fontId="9" fillId="0" borderId="0" xfId="0" applyFont="1"/>
    <xf numFmtId="0" fontId="10" fillId="0" borderId="5" xfId="0" applyFont="1" applyBorder="1" applyAlignment="1">
      <alignment horizontal="justify" vertical="top" wrapText="1"/>
    </xf>
    <xf numFmtId="0" fontId="11" fillId="0" borderId="5" xfId="0" applyFont="1" applyBorder="1" applyAlignment="1">
      <alignment horizontal="justify" vertical="top" wrapText="1"/>
    </xf>
    <xf numFmtId="0" fontId="13" fillId="0" borderId="0" xfId="0" applyFont="1"/>
    <xf numFmtId="0" fontId="11" fillId="0" borderId="5" xfId="0" applyFont="1" applyBorder="1" applyAlignment="1">
      <alignment horizontal="left" vertical="top" wrapText="1"/>
    </xf>
    <xf numFmtId="0" fontId="14" fillId="0" borderId="0" xfId="0" applyFont="1"/>
    <xf numFmtId="0" fontId="0" fillId="0" borderId="2" xfId="0" applyFont="1" applyBorder="1"/>
    <xf numFmtId="0" fontId="15" fillId="3" borderId="5" xfId="0" applyFont="1" applyFill="1" applyBorder="1" applyAlignment="1">
      <alignment horizontal="justify" vertical="top" wrapText="1"/>
    </xf>
    <xf numFmtId="0" fontId="9" fillId="0" borderId="2" xfId="0" applyFont="1" applyBorder="1" applyAlignment="1">
      <alignment horizontal="center"/>
    </xf>
    <xf numFmtId="164" fontId="9" fillId="0" borderId="3" xfId="0" applyNumberFormat="1" applyFont="1" applyBorder="1" applyAlignment="1">
      <alignment horizontal="right"/>
    </xf>
    <xf numFmtId="0" fontId="9" fillId="0" borderId="3" xfId="0" applyFont="1" applyBorder="1" applyAlignment="1">
      <alignment horizontal="center"/>
    </xf>
    <xf numFmtId="164" fontId="9" fillId="0" borderId="4" xfId="0" applyNumberFormat="1" applyFont="1" applyBorder="1" applyAlignment="1">
      <alignment horizontal="left"/>
    </xf>
    <xf numFmtId="0" fontId="15" fillId="0" borderId="5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16" fillId="0" borderId="1" xfId="0" applyFont="1" applyBorder="1" applyAlignment="1" applyProtection="1">
      <alignment vertical="top" wrapText="1"/>
      <protection locked="0"/>
    </xf>
    <xf numFmtId="0" fontId="17" fillId="0" borderId="1" xfId="0" applyFont="1" applyBorder="1" applyAlignment="1">
      <alignment horizontal="justify" vertical="top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11" fillId="0" borderId="5" xfId="0" applyFont="1" applyBorder="1" applyAlignment="1">
      <alignment horizontal="center" vertical="top" wrapText="1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 wrapText="1"/>
    </xf>
    <xf numFmtId="0" fontId="20" fillId="0" borderId="5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18" fillId="0" borderId="13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justify" vertical="top" wrapText="1"/>
    </xf>
    <xf numFmtId="0" fontId="17" fillId="0" borderId="11" xfId="0" applyFont="1" applyBorder="1" applyAlignment="1">
      <alignment horizontal="justify" vertical="top" wrapText="1"/>
    </xf>
    <xf numFmtId="0" fontId="18" fillId="0" borderId="12" xfId="0" applyFont="1" applyBorder="1" applyAlignment="1">
      <alignment horizontal="justify" vertical="top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justify" vertical="top" wrapText="1"/>
    </xf>
    <xf numFmtId="0" fontId="11" fillId="0" borderId="5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1FB714"/>
      <rgbColor rgb="0010101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10</xdr:row>
      <xdr:rowOff>182880</xdr:rowOff>
    </xdr:from>
    <xdr:to>
      <xdr:col>6</xdr:col>
      <xdr:colOff>236220</xdr:colOff>
      <xdr:row>11</xdr:row>
      <xdr:rowOff>548640</xdr:rowOff>
    </xdr:to>
    <xdr:pic>
      <xdr:nvPicPr>
        <xdr:cNvPr id="102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520" y="1478280"/>
          <a:ext cx="769620" cy="10820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15</xdr:col>
      <xdr:colOff>335280</xdr:colOff>
      <xdr:row>10</xdr:row>
      <xdr:rowOff>152400</xdr:rowOff>
    </xdr:from>
    <xdr:to>
      <xdr:col>16</xdr:col>
      <xdr:colOff>419100</xdr:colOff>
      <xdr:row>11</xdr:row>
      <xdr:rowOff>441960</xdr:rowOff>
    </xdr:to>
    <xdr:pic>
      <xdr:nvPicPr>
        <xdr:cNvPr id="102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"/>
          <a:ext cx="883920" cy="10058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10</xdr:row>
      <xdr:rowOff>182880</xdr:rowOff>
    </xdr:from>
    <xdr:to>
      <xdr:col>6</xdr:col>
      <xdr:colOff>236220</xdr:colOff>
      <xdr:row>11</xdr:row>
      <xdr:rowOff>548640</xdr:rowOff>
    </xdr:to>
    <xdr:pic>
      <xdr:nvPicPr>
        <xdr:cNvPr id="205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520" y="1478280"/>
          <a:ext cx="769620" cy="10820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15</xdr:col>
      <xdr:colOff>335280</xdr:colOff>
      <xdr:row>10</xdr:row>
      <xdr:rowOff>152400</xdr:rowOff>
    </xdr:from>
    <xdr:to>
      <xdr:col>16</xdr:col>
      <xdr:colOff>419100</xdr:colOff>
      <xdr:row>11</xdr:row>
      <xdr:rowOff>441960</xdr:rowOff>
    </xdr:to>
    <xdr:pic>
      <xdr:nvPicPr>
        <xdr:cNvPr id="205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"/>
          <a:ext cx="883920" cy="10058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22860</xdr:colOff>
      <xdr:row>10</xdr:row>
      <xdr:rowOff>182880</xdr:rowOff>
    </xdr:from>
    <xdr:to>
      <xdr:col>6</xdr:col>
      <xdr:colOff>236220</xdr:colOff>
      <xdr:row>11</xdr:row>
      <xdr:rowOff>556260</xdr:rowOff>
    </xdr:to>
    <xdr:pic>
      <xdr:nvPicPr>
        <xdr:cNvPr id="205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520" y="1478280"/>
          <a:ext cx="769620" cy="10896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15</xdr:col>
      <xdr:colOff>335280</xdr:colOff>
      <xdr:row>10</xdr:row>
      <xdr:rowOff>160020</xdr:rowOff>
    </xdr:from>
    <xdr:to>
      <xdr:col>16</xdr:col>
      <xdr:colOff>419100</xdr:colOff>
      <xdr:row>11</xdr:row>
      <xdr:rowOff>449580</xdr:rowOff>
    </xdr:to>
    <xdr:pic>
      <xdr:nvPicPr>
        <xdr:cNvPr id="205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55420"/>
          <a:ext cx="883920" cy="10058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10</xdr:row>
      <xdr:rowOff>182880</xdr:rowOff>
    </xdr:from>
    <xdr:to>
      <xdr:col>6</xdr:col>
      <xdr:colOff>236220</xdr:colOff>
      <xdr:row>11</xdr:row>
      <xdr:rowOff>548640</xdr:rowOff>
    </xdr:to>
    <xdr:pic>
      <xdr:nvPicPr>
        <xdr:cNvPr id="307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520" y="1478280"/>
          <a:ext cx="769620" cy="10820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15</xdr:col>
      <xdr:colOff>335280</xdr:colOff>
      <xdr:row>10</xdr:row>
      <xdr:rowOff>152400</xdr:rowOff>
    </xdr:from>
    <xdr:to>
      <xdr:col>16</xdr:col>
      <xdr:colOff>419100</xdr:colOff>
      <xdr:row>11</xdr:row>
      <xdr:rowOff>441960</xdr:rowOff>
    </xdr:to>
    <xdr:pic>
      <xdr:nvPicPr>
        <xdr:cNvPr id="307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"/>
          <a:ext cx="883920" cy="10058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22860</xdr:colOff>
      <xdr:row>10</xdr:row>
      <xdr:rowOff>182880</xdr:rowOff>
    </xdr:from>
    <xdr:to>
      <xdr:col>6</xdr:col>
      <xdr:colOff>236220</xdr:colOff>
      <xdr:row>11</xdr:row>
      <xdr:rowOff>556260</xdr:rowOff>
    </xdr:to>
    <xdr:pic>
      <xdr:nvPicPr>
        <xdr:cNvPr id="307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520" y="1478280"/>
          <a:ext cx="769620" cy="10896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15</xdr:col>
      <xdr:colOff>335280</xdr:colOff>
      <xdr:row>10</xdr:row>
      <xdr:rowOff>160020</xdr:rowOff>
    </xdr:from>
    <xdr:to>
      <xdr:col>16</xdr:col>
      <xdr:colOff>419100</xdr:colOff>
      <xdr:row>11</xdr:row>
      <xdr:rowOff>449580</xdr:rowOff>
    </xdr:to>
    <xdr:pic>
      <xdr:nvPicPr>
        <xdr:cNvPr id="308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55420"/>
          <a:ext cx="883920" cy="10058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10</xdr:row>
      <xdr:rowOff>182880</xdr:rowOff>
    </xdr:from>
    <xdr:to>
      <xdr:col>6</xdr:col>
      <xdr:colOff>236220</xdr:colOff>
      <xdr:row>11</xdr:row>
      <xdr:rowOff>548640</xdr:rowOff>
    </xdr:to>
    <xdr:pic>
      <xdr:nvPicPr>
        <xdr:cNvPr id="410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520" y="1478280"/>
          <a:ext cx="769620" cy="10820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15</xdr:col>
      <xdr:colOff>335280</xdr:colOff>
      <xdr:row>10</xdr:row>
      <xdr:rowOff>152400</xdr:rowOff>
    </xdr:from>
    <xdr:to>
      <xdr:col>16</xdr:col>
      <xdr:colOff>419100</xdr:colOff>
      <xdr:row>11</xdr:row>
      <xdr:rowOff>441960</xdr:rowOff>
    </xdr:to>
    <xdr:pic>
      <xdr:nvPicPr>
        <xdr:cNvPr id="410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"/>
          <a:ext cx="883920" cy="10058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22860</xdr:colOff>
      <xdr:row>10</xdr:row>
      <xdr:rowOff>182880</xdr:rowOff>
    </xdr:from>
    <xdr:to>
      <xdr:col>6</xdr:col>
      <xdr:colOff>236220</xdr:colOff>
      <xdr:row>11</xdr:row>
      <xdr:rowOff>556260</xdr:rowOff>
    </xdr:to>
    <xdr:pic>
      <xdr:nvPicPr>
        <xdr:cNvPr id="410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520" y="1478280"/>
          <a:ext cx="769620" cy="10896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15</xdr:col>
      <xdr:colOff>335280</xdr:colOff>
      <xdr:row>10</xdr:row>
      <xdr:rowOff>160020</xdr:rowOff>
    </xdr:from>
    <xdr:to>
      <xdr:col>16</xdr:col>
      <xdr:colOff>419100</xdr:colOff>
      <xdr:row>11</xdr:row>
      <xdr:rowOff>449580</xdr:rowOff>
    </xdr:to>
    <xdr:pic>
      <xdr:nvPicPr>
        <xdr:cNvPr id="410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55420"/>
          <a:ext cx="883920" cy="10058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10</xdr:row>
      <xdr:rowOff>182880</xdr:rowOff>
    </xdr:from>
    <xdr:to>
      <xdr:col>6</xdr:col>
      <xdr:colOff>236220</xdr:colOff>
      <xdr:row>11</xdr:row>
      <xdr:rowOff>548640</xdr:rowOff>
    </xdr:to>
    <xdr:pic>
      <xdr:nvPicPr>
        <xdr:cNvPr id="512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520" y="1478280"/>
          <a:ext cx="769620" cy="10820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15</xdr:col>
      <xdr:colOff>335280</xdr:colOff>
      <xdr:row>10</xdr:row>
      <xdr:rowOff>152400</xdr:rowOff>
    </xdr:from>
    <xdr:to>
      <xdr:col>16</xdr:col>
      <xdr:colOff>419100</xdr:colOff>
      <xdr:row>11</xdr:row>
      <xdr:rowOff>441960</xdr:rowOff>
    </xdr:to>
    <xdr:pic>
      <xdr:nvPicPr>
        <xdr:cNvPr id="512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"/>
          <a:ext cx="883920" cy="10058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22860</xdr:colOff>
      <xdr:row>10</xdr:row>
      <xdr:rowOff>182880</xdr:rowOff>
    </xdr:from>
    <xdr:to>
      <xdr:col>6</xdr:col>
      <xdr:colOff>236220</xdr:colOff>
      <xdr:row>11</xdr:row>
      <xdr:rowOff>556260</xdr:rowOff>
    </xdr:to>
    <xdr:pic>
      <xdr:nvPicPr>
        <xdr:cNvPr id="512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520" y="1478280"/>
          <a:ext cx="769620" cy="10896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15</xdr:col>
      <xdr:colOff>335280</xdr:colOff>
      <xdr:row>10</xdr:row>
      <xdr:rowOff>160020</xdr:rowOff>
    </xdr:from>
    <xdr:to>
      <xdr:col>16</xdr:col>
      <xdr:colOff>419100</xdr:colOff>
      <xdr:row>11</xdr:row>
      <xdr:rowOff>449580</xdr:rowOff>
    </xdr:to>
    <xdr:pic>
      <xdr:nvPicPr>
        <xdr:cNvPr id="512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55420"/>
          <a:ext cx="883920" cy="10058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10</xdr:row>
      <xdr:rowOff>182880</xdr:rowOff>
    </xdr:from>
    <xdr:to>
      <xdr:col>6</xdr:col>
      <xdr:colOff>236220</xdr:colOff>
      <xdr:row>11</xdr:row>
      <xdr:rowOff>548640</xdr:rowOff>
    </xdr:to>
    <xdr:pic>
      <xdr:nvPicPr>
        <xdr:cNvPr id="614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520" y="1478280"/>
          <a:ext cx="769620" cy="10820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15</xdr:col>
      <xdr:colOff>335280</xdr:colOff>
      <xdr:row>10</xdr:row>
      <xdr:rowOff>152400</xdr:rowOff>
    </xdr:from>
    <xdr:to>
      <xdr:col>16</xdr:col>
      <xdr:colOff>419100</xdr:colOff>
      <xdr:row>11</xdr:row>
      <xdr:rowOff>441960</xdr:rowOff>
    </xdr:to>
    <xdr:pic>
      <xdr:nvPicPr>
        <xdr:cNvPr id="615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"/>
          <a:ext cx="883920" cy="10058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22860</xdr:colOff>
      <xdr:row>10</xdr:row>
      <xdr:rowOff>182880</xdr:rowOff>
    </xdr:from>
    <xdr:to>
      <xdr:col>6</xdr:col>
      <xdr:colOff>236220</xdr:colOff>
      <xdr:row>11</xdr:row>
      <xdr:rowOff>556260</xdr:rowOff>
    </xdr:to>
    <xdr:pic>
      <xdr:nvPicPr>
        <xdr:cNvPr id="615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520" y="1478280"/>
          <a:ext cx="769620" cy="10896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15</xdr:col>
      <xdr:colOff>335280</xdr:colOff>
      <xdr:row>10</xdr:row>
      <xdr:rowOff>160020</xdr:rowOff>
    </xdr:from>
    <xdr:to>
      <xdr:col>16</xdr:col>
      <xdr:colOff>419100</xdr:colOff>
      <xdr:row>11</xdr:row>
      <xdr:rowOff>449580</xdr:rowOff>
    </xdr:to>
    <xdr:pic>
      <xdr:nvPicPr>
        <xdr:cNvPr id="615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55420"/>
          <a:ext cx="883920" cy="10058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R47"/>
  <sheetViews>
    <sheetView topLeftCell="D1" zoomScale="131" zoomScaleNormal="131" workbookViewId="0">
      <selection activeCell="N13" sqref="N13"/>
    </sheetView>
  </sheetViews>
  <sheetFormatPr baseColWidth="10" defaultColWidth="17.42578125" defaultRowHeight="10.5" x14ac:dyDescent="0.25"/>
  <cols>
    <col min="1" max="3" width="17.42578125" customWidth="1"/>
    <col min="4" max="4" width="4.7109375" customWidth="1"/>
    <col min="5" max="5" width="8.42578125" customWidth="1"/>
    <col min="6" max="6" width="3.7109375" customWidth="1"/>
    <col min="7" max="7" width="8.42578125" customWidth="1"/>
    <col min="8" max="8" width="14.28515625" customWidth="1"/>
    <col min="9" max="9" width="10.85546875" customWidth="1"/>
    <col min="10" max="10" width="11.7109375" customWidth="1"/>
    <col min="11" max="11" width="14.7109375" customWidth="1"/>
    <col min="12" max="12" width="14.140625" customWidth="1"/>
    <col min="13" max="13" width="13.140625" customWidth="1"/>
    <col min="14" max="14" width="12.7109375" customWidth="1"/>
    <col min="15" max="17" width="17.42578125" customWidth="1"/>
    <col min="18" max="18" width="31" customWidth="1"/>
  </cols>
  <sheetData>
    <row r="11" spans="4:17" ht="56.75" customHeight="1" x14ac:dyDescent="0.25">
      <c r="D11" s="34"/>
      <c r="E11" s="34"/>
      <c r="F11" s="34"/>
      <c r="G11" s="34"/>
      <c r="H11" s="35" t="s">
        <v>0</v>
      </c>
      <c r="I11" s="35"/>
      <c r="J11" s="35"/>
      <c r="K11" s="35"/>
      <c r="L11" s="35"/>
      <c r="M11" s="35"/>
      <c r="N11" s="35"/>
      <c r="O11" s="35"/>
      <c r="P11" s="36" t="s">
        <v>1</v>
      </c>
      <c r="Q11" s="36"/>
    </row>
    <row r="12" spans="4:17" ht="56.75" customHeight="1" x14ac:dyDescent="0.25">
      <c r="D12" s="34"/>
      <c r="E12" s="34"/>
      <c r="F12" s="34"/>
      <c r="G12" s="34"/>
      <c r="H12" s="37" t="s">
        <v>2</v>
      </c>
      <c r="I12" s="37"/>
      <c r="J12" s="37"/>
      <c r="K12" s="37"/>
      <c r="L12" s="37"/>
      <c r="M12" s="37"/>
      <c r="N12" s="38" t="s">
        <v>104</v>
      </c>
      <c r="O12" s="38"/>
      <c r="P12" s="36"/>
      <c r="Q12" s="36"/>
    </row>
    <row r="20" spans="4:18" ht="13.5" customHeight="1" x14ac:dyDescent="0.25">
      <c r="D20" s="39" t="s">
        <v>95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</row>
    <row r="21" spans="4:18" ht="13.5" customHeight="1" x14ac:dyDescent="0.25">
      <c r="D21" s="40" t="s">
        <v>96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4:18" ht="27.65" customHeight="1" x14ac:dyDescent="0.25">
      <c r="D22" s="41" t="s">
        <v>97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4:18" ht="11.5" x14ac:dyDescent="0.25">
      <c r="D23" s="42" t="s">
        <v>5</v>
      </c>
      <c r="E23" s="42"/>
      <c r="F23" s="42"/>
      <c r="G23" s="42"/>
      <c r="H23" s="1"/>
      <c r="I23" s="43"/>
      <c r="J23" s="43"/>
      <c r="K23" s="43"/>
      <c r="L23" s="43"/>
      <c r="M23" s="43"/>
      <c r="N23" s="43"/>
      <c r="O23" s="44" t="s">
        <v>6</v>
      </c>
      <c r="P23" s="44"/>
      <c r="Q23" s="1" t="s">
        <v>7</v>
      </c>
    </row>
    <row r="24" spans="4:18" ht="12.75" customHeight="1" x14ac:dyDescent="0.25">
      <c r="D24" s="51" t="s">
        <v>8</v>
      </c>
      <c r="E24" s="51"/>
      <c r="F24" s="51"/>
      <c r="G24" s="51"/>
      <c r="H24" s="52" t="s">
        <v>9</v>
      </c>
      <c r="I24" s="52" t="s">
        <v>10</v>
      </c>
      <c r="J24" s="52"/>
      <c r="K24" s="52"/>
      <c r="L24" s="52" t="s">
        <v>11</v>
      </c>
      <c r="M24" s="52" t="s">
        <v>12</v>
      </c>
      <c r="N24" s="3" t="s">
        <v>13</v>
      </c>
      <c r="O24" s="3" t="s">
        <v>14</v>
      </c>
      <c r="P24" s="3" t="s">
        <v>15</v>
      </c>
      <c r="Q24" s="46" t="s">
        <v>16</v>
      </c>
    </row>
    <row r="25" spans="4:18" ht="31.5" x14ac:dyDescent="0.25">
      <c r="D25" s="51"/>
      <c r="E25" s="51"/>
      <c r="F25" s="51"/>
      <c r="G25" s="51"/>
      <c r="H25" s="52"/>
      <c r="I25" s="2" t="s">
        <v>17</v>
      </c>
      <c r="J25" s="2" t="s">
        <v>18</v>
      </c>
      <c r="K25" s="2" t="s">
        <v>19</v>
      </c>
      <c r="L25" s="52"/>
      <c r="M25" s="52"/>
      <c r="N25" s="2"/>
      <c r="O25" s="2" t="s">
        <v>20</v>
      </c>
      <c r="P25" s="2"/>
      <c r="Q25" s="46"/>
    </row>
    <row r="26" spans="4:18" x14ac:dyDescent="0.25">
      <c r="D26" s="4">
        <v>1</v>
      </c>
      <c r="E26" s="5">
        <v>43859</v>
      </c>
      <c r="F26" s="6" t="s">
        <v>21</v>
      </c>
      <c r="G26" s="7">
        <v>43863</v>
      </c>
      <c r="H26" s="8">
        <f>BFE!H21+Ecol_pob!H21+FDEP!H21+'Asignatura 4'!H21+'Asignatura 5'!H21</f>
        <v>3</v>
      </c>
      <c r="I26" s="8">
        <f>BFE!I21+Ecol_pob!I21+FDEP!I21+'Asignatura 4'!I21+'Asignatura 5'!I21</f>
        <v>0</v>
      </c>
      <c r="J26" s="8">
        <f>BFE!J21+Ecol_pob!J21+FDEP!J21+'Asignatura 4'!J21+'Asignatura 5'!J21</f>
        <v>0</v>
      </c>
      <c r="K26" s="8">
        <f>BFE!K21+Ecol_pob!K21+FDEP!K21+'Asignatura 4'!K21+'Asignatura 5'!K21</f>
        <v>0</v>
      </c>
      <c r="L26" s="8">
        <f>BFE!L21+Ecol_pob!L21+FDEP!L21+'Asignatura 4'!L21+'Asignatura 5'!L21</f>
        <v>0</v>
      </c>
      <c r="M26" s="8">
        <f>BFE!M21+Ecol_pob!M21+FDEP!M21+'Asignatura 4'!M21+'Asignatura 5'!M21</f>
        <v>5.25</v>
      </c>
      <c r="N26" s="8">
        <f t="shared" ref="N26:N35" si="0">SUM(H26:M26)</f>
        <v>8.25</v>
      </c>
      <c r="O26" s="9"/>
      <c r="P26" s="9"/>
      <c r="Q26" s="9"/>
      <c r="R26" s="10" t="s">
        <v>22</v>
      </c>
    </row>
    <row r="27" spans="4:18" x14ac:dyDescent="0.25">
      <c r="D27" s="4">
        <v>2</v>
      </c>
      <c r="E27" s="5">
        <v>43864</v>
      </c>
      <c r="F27" s="6" t="s">
        <v>21</v>
      </c>
      <c r="G27" s="7">
        <v>43870</v>
      </c>
      <c r="H27" s="8">
        <f>BFE!H22+Ecol_pob!H22+FDEP!H22+'Asignatura 4'!H22+'Asignatura 5'!H22</f>
        <v>10</v>
      </c>
      <c r="I27" s="8">
        <f>BFE!I22+Ecol_pob!I22+FDEP!I22+'Asignatura 4'!I22+'Asignatura 5'!I22</f>
        <v>0</v>
      </c>
      <c r="J27" s="8">
        <f>BFE!J22+Ecol_pob!J22+FDEP!J22+'Asignatura 4'!J22+'Asignatura 5'!J22</f>
        <v>0</v>
      </c>
      <c r="K27" s="8">
        <f>BFE!K22+Ecol_pob!K22+FDEP!K22+'Asignatura 4'!K22+'Asignatura 5'!K22</f>
        <v>0</v>
      </c>
      <c r="L27" s="8">
        <f>BFE!L22+Ecol_pob!L22+FDEP!L22+'Asignatura 4'!L22+'Asignatura 5'!L22</f>
        <v>0</v>
      </c>
      <c r="M27" s="8">
        <f>BFE!M22+Ecol_pob!M22+FDEP!M22+'Asignatura 4'!M22+'Asignatura 5'!M22</f>
        <v>18.5</v>
      </c>
      <c r="N27" s="8">
        <f t="shared" si="0"/>
        <v>28.5</v>
      </c>
      <c r="O27" s="9"/>
      <c r="P27" s="9"/>
      <c r="Q27" s="9"/>
    </row>
    <row r="28" spans="4:18" x14ac:dyDescent="0.25">
      <c r="D28" s="4">
        <v>3</v>
      </c>
      <c r="E28" s="5">
        <v>43871</v>
      </c>
      <c r="F28" s="6" t="s">
        <v>21</v>
      </c>
      <c r="G28" s="7">
        <v>43877</v>
      </c>
      <c r="H28" s="8">
        <f>BFE!H23+Ecol_pob!H23+FDEP!H23+'Asignatura 4'!H23+'Asignatura 5'!H23</f>
        <v>10</v>
      </c>
      <c r="I28" s="8">
        <f>BFE!I23+Ecol_pob!I23+FDEP!I23+'Asignatura 4'!I23+'Asignatura 5'!I23</f>
        <v>0</v>
      </c>
      <c r="J28" s="8">
        <f>BFE!J23+Ecol_pob!J23+FDEP!J23+'Asignatura 4'!J23+'Asignatura 5'!J23</f>
        <v>0</v>
      </c>
      <c r="K28" s="8">
        <f>BFE!K23+Ecol_pob!K23+FDEP!K23+'Asignatura 4'!K23+'Asignatura 5'!K23</f>
        <v>0</v>
      </c>
      <c r="L28" s="8">
        <f>BFE!L23+Ecol_pob!L23+FDEP!L23+'Asignatura 4'!L23+'Asignatura 5'!L23</f>
        <v>0</v>
      </c>
      <c r="M28" s="8">
        <f>BFE!M23+Ecol_pob!M23+FDEP!M23+'Asignatura 4'!M23+'Asignatura 5'!M23</f>
        <v>19</v>
      </c>
      <c r="N28" s="8">
        <f t="shared" si="0"/>
        <v>29</v>
      </c>
      <c r="O28" s="9"/>
      <c r="P28" s="9"/>
      <c r="Q28" s="9"/>
    </row>
    <row r="29" spans="4:18" x14ac:dyDescent="0.25">
      <c r="D29" s="4">
        <v>4</v>
      </c>
      <c r="E29" s="5">
        <v>43878</v>
      </c>
      <c r="F29" s="6" t="s">
        <v>21</v>
      </c>
      <c r="G29" s="7">
        <v>43884</v>
      </c>
      <c r="H29" s="8">
        <f>BFE!H24+Ecol_pob!H24+FDEP!H24+'Asignatura 4'!H24+'Asignatura 5'!H24</f>
        <v>10</v>
      </c>
      <c r="I29" s="8">
        <f>BFE!I24+Ecol_pob!I24+FDEP!I24+'Asignatura 4'!I24+'Asignatura 5'!I24</f>
        <v>6</v>
      </c>
      <c r="J29" s="8">
        <f>BFE!J24+Ecol_pob!J24+FDEP!J24+'Asignatura 4'!J24+'Asignatura 5'!J24</f>
        <v>0</v>
      </c>
      <c r="K29" s="8">
        <f>BFE!K24+Ecol_pob!K24+FDEP!K24+'Asignatura 4'!K24+'Asignatura 5'!K24</f>
        <v>0</v>
      </c>
      <c r="L29" s="8">
        <f>BFE!L24+Ecol_pob!L24+FDEP!L24+'Asignatura 4'!L24+'Asignatura 5'!L24</f>
        <v>0</v>
      </c>
      <c r="M29" s="8">
        <f>BFE!M24+Ecol_pob!M24+FDEP!M24+'Asignatura 4'!M24+'Asignatura 5'!M24</f>
        <v>17.75</v>
      </c>
      <c r="N29" s="8">
        <f t="shared" si="0"/>
        <v>33.75</v>
      </c>
      <c r="O29" s="9"/>
      <c r="P29" s="9"/>
      <c r="Q29" s="9"/>
    </row>
    <row r="30" spans="4:18" ht="11.5" x14ac:dyDescent="0.25">
      <c r="D30" s="4">
        <v>5</v>
      </c>
      <c r="E30" s="5">
        <v>43885</v>
      </c>
      <c r="F30" s="6" t="s">
        <v>21</v>
      </c>
      <c r="G30" s="7">
        <v>43891</v>
      </c>
      <c r="H30" s="8">
        <f>BFE!H25+Ecol_pob!H25+FDEP!H25+'Asignatura 4'!H25+'Asignatura 5'!H25</f>
        <v>5</v>
      </c>
      <c r="I30" s="8">
        <f>BFE!I25+Ecol_pob!I25+FDEP!I25+'Asignatura 4'!I25+'Asignatura 5'!I25</f>
        <v>1</v>
      </c>
      <c r="J30" s="8">
        <f>BFE!J25+Ecol_pob!J25+FDEP!J25+'Asignatura 4'!J25+'Asignatura 5'!J25</f>
        <v>0</v>
      </c>
      <c r="K30" s="8">
        <f>BFE!K25+Ecol_pob!K25+FDEP!K25+'Asignatura 4'!K25+'Asignatura 5'!K25</f>
        <v>0</v>
      </c>
      <c r="L30" s="8">
        <f>BFE!L25+Ecol_pob!L25+FDEP!L25+'Asignatura 4'!L25+'Asignatura 5'!L25</f>
        <v>0</v>
      </c>
      <c r="M30" s="8">
        <f>BFE!M25+Ecol_pob!M25+FDEP!M25+'Asignatura 4'!M25+'Asignatura 5'!M25</f>
        <v>20.5</v>
      </c>
      <c r="N30" s="8">
        <f t="shared" si="0"/>
        <v>26.5</v>
      </c>
      <c r="O30" s="9"/>
      <c r="P30" s="9"/>
      <c r="Q30" s="9"/>
      <c r="R30" s="11" t="s">
        <v>23</v>
      </c>
    </row>
    <row r="31" spans="4:18" x14ac:dyDescent="0.25">
      <c r="D31" s="4">
        <v>6</v>
      </c>
      <c r="E31" s="5">
        <v>43892</v>
      </c>
      <c r="F31" s="6" t="s">
        <v>21</v>
      </c>
      <c r="G31" s="7">
        <v>43898</v>
      </c>
      <c r="H31" s="8">
        <f>BFE!H26+Ecol_pob!H26+FDEP!H26+'Asignatura 4'!H26+'Asignatura 5'!H26</f>
        <v>10</v>
      </c>
      <c r="I31" s="8">
        <f>BFE!I26+Ecol_pob!I26+FDEP!I26+'Asignatura 4'!I26+'Asignatura 5'!I26</f>
        <v>11</v>
      </c>
      <c r="J31" s="8">
        <f>BFE!J26+Ecol_pob!J26+FDEP!J26+'Asignatura 4'!J26+'Asignatura 5'!J26</f>
        <v>0</v>
      </c>
      <c r="K31" s="8">
        <f>BFE!K26+Ecol_pob!K26+FDEP!K26+'Asignatura 4'!K26+'Asignatura 5'!K26</f>
        <v>0</v>
      </c>
      <c r="L31" s="8">
        <f>BFE!L26+Ecol_pob!L26+FDEP!L26+'Asignatura 4'!L26+'Asignatura 5'!L26</f>
        <v>0</v>
      </c>
      <c r="M31" s="8">
        <f>BFE!M26+Ecol_pob!M26+FDEP!M26+'Asignatura 4'!M26+'Asignatura 5'!M26</f>
        <v>21.25</v>
      </c>
      <c r="N31" s="8">
        <f t="shared" si="0"/>
        <v>42.25</v>
      </c>
      <c r="O31" s="9"/>
      <c r="P31" s="9"/>
      <c r="Q31" s="9"/>
    </row>
    <row r="32" spans="4:18" x14ac:dyDescent="0.25">
      <c r="D32" s="4">
        <v>7</v>
      </c>
      <c r="E32" s="5">
        <v>43899</v>
      </c>
      <c r="F32" s="6" t="s">
        <v>21</v>
      </c>
      <c r="G32" s="7">
        <v>43905</v>
      </c>
      <c r="H32" s="8">
        <f>BFE!H27+Ecol_pob!H27+FDEP!H27+'Asignatura 4'!H27+'Asignatura 5'!H27</f>
        <v>10</v>
      </c>
      <c r="I32" s="8">
        <f>BFE!I27+Ecol_pob!I27+FDEP!I27+'Asignatura 4'!I27+'Asignatura 5'!I27</f>
        <v>6</v>
      </c>
      <c r="J32" s="8">
        <f>BFE!J27+Ecol_pob!J27+FDEP!J27+'Asignatura 4'!J27+'Asignatura 5'!J27</f>
        <v>0</v>
      </c>
      <c r="K32" s="8">
        <f>BFE!K27+Ecol_pob!K27+FDEP!K27+'Asignatura 4'!K27+'Asignatura 5'!K27</f>
        <v>0</v>
      </c>
      <c r="L32" s="8">
        <f>BFE!L27+Ecol_pob!L27+FDEP!L27+'Asignatura 4'!L27+'Asignatura 5'!L27</f>
        <v>0</v>
      </c>
      <c r="M32" s="8">
        <f>BFE!M27+Ecol_pob!M27+FDEP!M27+'Asignatura 4'!M27+'Asignatura 5'!M27</f>
        <v>24.25</v>
      </c>
      <c r="N32" s="8">
        <f t="shared" si="0"/>
        <v>40.25</v>
      </c>
      <c r="O32" s="9"/>
      <c r="P32" s="9"/>
      <c r="Q32" s="9"/>
    </row>
    <row r="33" spans="4:18" x14ac:dyDescent="0.25">
      <c r="D33" s="4">
        <v>8</v>
      </c>
      <c r="E33" s="5">
        <v>43906</v>
      </c>
      <c r="F33" s="6" t="s">
        <v>21</v>
      </c>
      <c r="G33" s="7">
        <v>43912</v>
      </c>
      <c r="H33" s="8">
        <f>BFE!H28+Ecol_pob!H28+FDEP!H28+'Asignatura 4'!H28+'Asignatura 5'!H28</f>
        <v>10</v>
      </c>
      <c r="I33" s="8">
        <f>BFE!I28+Ecol_pob!I28+FDEP!I28+'Asignatura 4'!I28+'Asignatura 5'!I28</f>
        <v>5</v>
      </c>
      <c r="J33" s="8">
        <f>BFE!J28+Ecol_pob!J28+FDEP!J28+'Asignatura 4'!J28+'Asignatura 5'!J28</f>
        <v>0</v>
      </c>
      <c r="K33" s="8">
        <f>BFE!K28+Ecol_pob!K28+FDEP!K28+'Asignatura 4'!K28+'Asignatura 5'!K28</f>
        <v>0</v>
      </c>
      <c r="L33" s="8">
        <f>BFE!L28+Ecol_pob!L28+FDEP!L28+'Asignatura 4'!L28+'Asignatura 5'!L28</f>
        <v>0</v>
      </c>
      <c r="M33" s="8">
        <f>BFE!M28+Ecol_pob!M28+FDEP!M28+'Asignatura 4'!M28+'Asignatura 5'!M28</f>
        <v>23.25</v>
      </c>
      <c r="N33" s="8">
        <f t="shared" si="0"/>
        <v>38.25</v>
      </c>
      <c r="O33" s="9"/>
      <c r="P33" s="9"/>
      <c r="Q33" s="9"/>
    </row>
    <row r="34" spans="4:18" x14ac:dyDescent="0.25">
      <c r="D34" s="4">
        <v>9</v>
      </c>
      <c r="E34" s="5">
        <v>43913</v>
      </c>
      <c r="F34" s="6" t="s">
        <v>21</v>
      </c>
      <c r="G34" s="7">
        <v>43919</v>
      </c>
      <c r="H34" s="8">
        <f>BFE!H29+Ecol_pob!H29+FDEP!H29+'Asignatura 4'!H29+'Asignatura 5'!H29</f>
        <v>10</v>
      </c>
      <c r="I34" s="8">
        <f>BFE!I29+Ecol_pob!I29+FDEP!I29+'Asignatura 4'!I29+'Asignatura 5'!I29</f>
        <v>3</v>
      </c>
      <c r="J34" s="8">
        <f>BFE!J29+Ecol_pob!J29+FDEP!J29+'Asignatura 4'!J29+'Asignatura 5'!J29</f>
        <v>0</v>
      </c>
      <c r="K34" s="8">
        <f>BFE!K29+Ecol_pob!K29+FDEP!K29+'Asignatura 4'!K29+'Asignatura 5'!K29</f>
        <v>0</v>
      </c>
      <c r="L34" s="8">
        <f>BFE!L29+Ecol_pob!L29+FDEP!L29+'Asignatura 4'!L29+'Asignatura 5'!L29</f>
        <v>0</v>
      </c>
      <c r="M34" s="8">
        <f>BFE!M29+Ecol_pob!M29+FDEP!M29+'Asignatura 4'!M29+'Asignatura 5'!M29</f>
        <v>23.25</v>
      </c>
      <c r="N34" s="8">
        <f t="shared" si="0"/>
        <v>36.25</v>
      </c>
      <c r="O34" s="9"/>
      <c r="P34" s="9"/>
      <c r="Q34" s="9"/>
    </row>
    <row r="35" spans="4:18" ht="11.5" x14ac:dyDescent="0.25">
      <c r="D35" s="4">
        <v>10</v>
      </c>
      <c r="E35" s="5">
        <v>43920</v>
      </c>
      <c r="F35" s="6" t="s">
        <v>21</v>
      </c>
      <c r="G35" s="7">
        <v>43926</v>
      </c>
      <c r="H35" s="8">
        <f>BFE!H30+Ecol_pob!H30+FDEP!H30+'Asignatura 4'!H30+'Asignatura 5'!H30</f>
        <v>12</v>
      </c>
      <c r="I35" s="8">
        <f>BFE!I30+Ecol_pob!I30+FDEP!I30+'Asignatura 4'!I30+'Asignatura 5'!I30</f>
        <v>3</v>
      </c>
      <c r="J35" s="8">
        <f>BFE!J30+Ecol_pob!J30+FDEP!J30+'Asignatura 4'!J30+'Asignatura 5'!J30</f>
        <v>0</v>
      </c>
      <c r="K35" s="8">
        <f>BFE!K30+Ecol_pob!K30+FDEP!K30+'Asignatura 4'!K30+'Asignatura 5'!K30</f>
        <v>0</v>
      </c>
      <c r="L35" s="8">
        <f>BFE!L30+Ecol_pob!L30+FDEP!L30+'Asignatura 4'!L30+'Asignatura 5'!L30</f>
        <v>0</v>
      </c>
      <c r="M35" s="8">
        <f>BFE!M30+Ecol_pob!M30+FDEP!M30+'Asignatura 4'!M30+'Asignatura 5'!M30</f>
        <v>22.5</v>
      </c>
      <c r="N35" s="8">
        <f t="shared" si="0"/>
        <v>37.5</v>
      </c>
      <c r="O35" s="9"/>
      <c r="P35" s="9"/>
      <c r="Q35" s="9"/>
      <c r="R35" s="12"/>
    </row>
    <row r="36" spans="4:18" ht="12.75" customHeight="1" x14ac:dyDescent="0.25">
      <c r="D36" s="4" t="s">
        <v>24</v>
      </c>
      <c r="E36" s="5">
        <v>43927</v>
      </c>
      <c r="F36" s="6" t="s">
        <v>21</v>
      </c>
      <c r="G36" s="7">
        <v>43933</v>
      </c>
      <c r="H36" s="47" t="s">
        <v>25</v>
      </c>
      <c r="I36" s="47"/>
      <c r="J36" s="47"/>
      <c r="K36" s="47"/>
      <c r="L36" s="47"/>
      <c r="M36" s="47"/>
      <c r="N36" s="47"/>
      <c r="O36" s="9"/>
      <c r="P36" s="9"/>
      <c r="Q36" s="9"/>
    </row>
    <row r="37" spans="4:18" ht="11.5" x14ac:dyDescent="0.25">
      <c r="D37" s="4">
        <v>11</v>
      </c>
      <c r="E37" s="5">
        <v>43934</v>
      </c>
      <c r="F37" s="6" t="s">
        <v>21</v>
      </c>
      <c r="G37" s="7">
        <v>43940</v>
      </c>
      <c r="H37" s="8">
        <f>BFE!H32+Ecol_pob!H32+FDEP!H32+'Asignatura 4'!H32+'Asignatura 5'!H32</f>
        <v>7</v>
      </c>
      <c r="I37" s="8">
        <f>BFE!I32+Ecol_pob!I32+FDEP!I32+'Asignatura 4'!I32+'Asignatura 5'!I32</f>
        <v>3</v>
      </c>
      <c r="J37" s="8">
        <f>BFE!J32+Ecol_pob!J32+FDEP!J32+'Asignatura 4'!J32+'Asignatura 5'!J32</f>
        <v>0</v>
      </c>
      <c r="K37" s="8">
        <f>BFE!K32+Ecol_pob!K32+FDEP!K32+'Asignatura 4'!K32+'Asignatura 5'!K32</f>
        <v>0</v>
      </c>
      <c r="L37" s="8">
        <f>BFE!L32+Ecol_pob!L32+FDEP!L32+'Asignatura 4'!L32+'Asignatura 5'!L32</f>
        <v>0</v>
      </c>
      <c r="M37" s="8">
        <f>BFE!M32+Ecol_pob!M32+FDEP!M32+'Asignatura 4'!M32+'Asignatura 5'!M32</f>
        <v>16.5</v>
      </c>
      <c r="N37" s="8">
        <f t="shared" ref="N37:N43" si="1">SUM(H37:M37)</f>
        <v>26.5</v>
      </c>
      <c r="O37" s="9"/>
      <c r="P37" s="9"/>
      <c r="Q37" s="9"/>
      <c r="R37" s="13" t="s">
        <v>26</v>
      </c>
    </row>
    <row r="38" spans="4:18" x14ac:dyDescent="0.25">
      <c r="D38" s="4">
        <v>12</v>
      </c>
      <c r="E38" s="5">
        <v>43941</v>
      </c>
      <c r="F38" s="6" t="s">
        <v>21</v>
      </c>
      <c r="G38" s="7">
        <v>43947</v>
      </c>
      <c r="H38" s="8">
        <f>BFE!H33+Ecol_pob!H33+FDEP!H33+'Asignatura 4'!H33+'Asignatura 5'!H33</f>
        <v>11</v>
      </c>
      <c r="I38" s="8">
        <f>BFE!I33+Ecol_pob!I33+FDEP!I33+'Asignatura 4'!I33+'Asignatura 5'!I33</f>
        <v>4</v>
      </c>
      <c r="J38" s="8">
        <f>BFE!J33+Ecol_pob!J33+FDEP!J33+'Asignatura 4'!J33+'Asignatura 5'!J33</f>
        <v>0</v>
      </c>
      <c r="K38" s="8">
        <f>BFE!K33+Ecol_pob!K33+FDEP!K33+'Asignatura 4'!K33+'Asignatura 5'!K33</f>
        <v>0</v>
      </c>
      <c r="L38" s="8">
        <f>BFE!L33+Ecol_pob!L33+FDEP!L33+'Asignatura 4'!L33+'Asignatura 5'!L33</f>
        <v>0</v>
      </c>
      <c r="M38" s="8">
        <f>BFE!M33+Ecol_pob!M33+FDEP!M33+'Asignatura 4'!M33+'Asignatura 5'!M33</f>
        <v>20</v>
      </c>
      <c r="N38" s="8">
        <f t="shared" si="1"/>
        <v>35</v>
      </c>
      <c r="O38" s="9"/>
      <c r="P38" s="9"/>
      <c r="Q38" s="9"/>
    </row>
    <row r="39" spans="4:18" ht="11.5" x14ac:dyDescent="0.25">
      <c r="D39" s="4">
        <v>13</v>
      </c>
      <c r="E39" s="5">
        <v>43948</v>
      </c>
      <c r="F39" s="6" t="s">
        <v>21</v>
      </c>
      <c r="G39" s="7">
        <v>43954</v>
      </c>
      <c r="H39" s="8">
        <f>BFE!H34+Ecol_pob!H34+FDEP!H34+'Asignatura 4'!H34+'Asignatura 5'!H34</f>
        <v>8</v>
      </c>
      <c r="I39" s="8">
        <f>BFE!I34+Ecol_pob!I34+FDEP!I34+'Asignatura 4'!I34+'Asignatura 5'!I34</f>
        <v>4</v>
      </c>
      <c r="J39" s="8">
        <f>BFE!J34+Ecol_pob!J34+FDEP!J34+'Asignatura 4'!J34+'Asignatura 5'!J34</f>
        <v>0</v>
      </c>
      <c r="K39" s="8">
        <f>BFE!K34+Ecol_pob!K34+FDEP!K34+'Asignatura 4'!K34+'Asignatura 5'!K34</f>
        <v>0</v>
      </c>
      <c r="L39" s="8">
        <f>BFE!L34+Ecol_pob!L34+FDEP!L34+'Asignatura 4'!L34+'Asignatura 5'!L34</f>
        <v>0</v>
      </c>
      <c r="M39" s="8">
        <f>BFE!M34+Ecol_pob!M34+FDEP!M34+'Asignatura 4'!M34+'Asignatura 5'!M34</f>
        <v>18.5</v>
      </c>
      <c r="N39" s="8">
        <f t="shared" si="1"/>
        <v>30.5</v>
      </c>
      <c r="O39" s="9"/>
      <c r="P39" s="9"/>
      <c r="Q39" s="9"/>
      <c r="R39" s="14" t="s">
        <v>27</v>
      </c>
    </row>
    <row r="40" spans="4:18" ht="12" x14ac:dyDescent="0.3">
      <c r="D40" s="4">
        <v>14</v>
      </c>
      <c r="E40" s="5">
        <v>43955</v>
      </c>
      <c r="F40" s="6" t="s">
        <v>21</v>
      </c>
      <c r="G40" s="7">
        <v>43961</v>
      </c>
      <c r="H40" s="8">
        <f>BFE!H35+Ecol_pob!H35+FDEP!H35+'Asignatura 4'!H35+'Asignatura 5'!H35</f>
        <v>4</v>
      </c>
      <c r="I40" s="8">
        <f>BFE!I35+Ecol_pob!I35+FDEP!I35+'Asignatura 4'!I35+'Asignatura 5'!I35</f>
        <v>3</v>
      </c>
      <c r="J40" s="8">
        <f>BFE!J35+Ecol_pob!J35+FDEP!J35+'Asignatura 4'!J35+'Asignatura 5'!J35</f>
        <v>0</v>
      </c>
      <c r="K40" s="8">
        <f>BFE!K35+Ecol_pob!K35+FDEP!K35+'Asignatura 4'!K35+'Asignatura 5'!K35</f>
        <v>0</v>
      </c>
      <c r="L40" s="8">
        <f>BFE!L35+Ecol_pob!L35+FDEP!L35+'Asignatura 4'!L35+'Asignatura 5'!L35</f>
        <v>0</v>
      </c>
      <c r="M40" s="8">
        <f>BFE!M35+Ecol_pob!M35+FDEP!M35+'Asignatura 4'!M35+'Asignatura 5'!M35</f>
        <v>10.5</v>
      </c>
      <c r="N40" s="8">
        <f t="shared" si="1"/>
        <v>17.5</v>
      </c>
      <c r="O40" s="9"/>
      <c r="P40" s="9"/>
      <c r="Q40" s="9"/>
      <c r="R40" s="15"/>
    </row>
    <row r="41" spans="4:18" ht="12" x14ac:dyDescent="0.3">
      <c r="D41" s="4">
        <v>15</v>
      </c>
      <c r="E41" s="5">
        <v>43962</v>
      </c>
      <c r="F41" s="6" t="s">
        <v>21</v>
      </c>
      <c r="G41" s="7">
        <v>43965</v>
      </c>
      <c r="H41" s="8">
        <f>BFE!H36+Ecol_pob!H36+FDEP!H36+'Asignatura 4'!H36+'Asignatura 5'!H36</f>
        <v>3</v>
      </c>
      <c r="I41" s="8">
        <f>BFE!I36+Ecol_pob!I36+FDEP!I36+'Asignatura 4'!I36+'Asignatura 5'!I36</f>
        <v>0</v>
      </c>
      <c r="J41" s="8">
        <f>BFE!J36+Ecol_pob!J36+FDEP!J36+'Asignatura 4'!J36+'Asignatura 5'!J36</f>
        <v>0</v>
      </c>
      <c r="K41" s="8">
        <f>BFE!K36+Ecol_pob!K36+FDEP!K36+'Asignatura 4'!K36+'Asignatura 5'!K36</f>
        <v>0</v>
      </c>
      <c r="L41" s="8">
        <f>BFE!L36+Ecol_pob!L36+FDEP!L36+'Asignatura 4'!L36+'Asignatura 5'!L36</f>
        <v>0</v>
      </c>
      <c r="M41" s="8">
        <f>BFE!M36+Ecol_pob!M36+FDEP!M36+'Asignatura 4'!M36+'Asignatura 5'!M36</f>
        <v>5</v>
      </c>
      <c r="N41" s="8">
        <f t="shared" si="1"/>
        <v>8</v>
      </c>
      <c r="O41" s="9"/>
      <c r="P41" s="9"/>
      <c r="Q41" s="9"/>
      <c r="R41" s="15"/>
    </row>
    <row r="42" spans="4:18" ht="11.5" x14ac:dyDescent="0.25">
      <c r="D42" s="16"/>
      <c r="E42" s="5">
        <v>43966</v>
      </c>
      <c r="F42" s="6" t="s">
        <v>21</v>
      </c>
      <c r="G42" s="7">
        <v>43604</v>
      </c>
      <c r="H42" s="8">
        <f>BFE!H37+Ecol_pob!H37+FDEP!H37+'Asignatura 4'!H37+'Asignatura 5'!H37</f>
        <v>0</v>
      </c>
      <c r="I42" s="8">
        <f>BFE!I37+Ecol_pob!I37+FDEP!I37+'Asignatura 4'!I37+'Asignatura 5'!I37</f>
        <v>0</v>
      </c>
      <c r="J42" s="8">
        <f>BFE!J37+Ecol_pob!J37+FDEP!J37+'Asignatura 4'!J37+'Asignatura 5'!J37</f>
        <v>0</v>
      </c>
      <c r="K42" s="8">
        <f>BFE!K37+Ecol_pob!K37+FDEP!K37+'Asignatura 4'!K37+'Asignatura 5'!K37</f>
        <v>0</v>
      </c>
      <c r="L42" s="8">
        <f>BFE!L37+Ecol_pob!L37+FDEP!L37+'Asignatura 4'!L37+'Asignatura 5'!L37</f>
        <v>0</v>
      </c>
      <c r="M42" s="8">
        <f>BFE!M37+Ecol_pob!M37+FDEP!M37+'Asignatura 4'!M37+'Asignatura 5'!M37</f>
        <v>0</v>
      </c>
      <c r="N42" s="8">
        <f t="shared" si="1"/>
        <v>0</v>
      </c>
      <c r="O42" s="9"/>
      <c r="P42" s="9"/>
      <c r="Q42" s="9"/>
      <c r="R42" s="17" t="s">
        <v>28</v>
      </c>
    </row>
    <row r="43" spans="4:18" ht="11.5" x14ac:dyDescent="0.25">
      <c r="D43" s="18" t="s">
        <v>29</v>
      </c>
      <c r="E43" s="19">
        <v>43605</v>
      </c>
      <c r="F43" s="20" t="s">
        <v>21</v>
      </c>
      <c r="G43" s="21">
        <v>43622</v>
      </c>
      <c r="H43" s="8">
        <f>BFE!H38+Ecol_pob!H38+FDEP!H38+'Asignatura 4'!H38+'Asignatura 5'!H38</f>
        <v>7</v>
      </c>
      <c r="I43" s="8">
        <f>BFE!I38+Ecol_pob!I38+FDEP!I38+'Asignatura 4'!I38+'Asignatura 5'!I38</f>
        <v>1</v>
      </c>
      <c r="J43" s="8">
        <f>BFE!J38+Ecol_pob!J38+FDEP!J38+'Asignatura 4'!J38+'Asignatura 5'!J38</f>
        <v>0</v>
      </c>
      <c r="K43" s="8">
        <f>BFE!K38+Ecol_pob!K38+FDEP!K38+'Asignatura 4'!K38+'Asignatura 5'!K38</f>
        <v>0</v>
      </c>
      <c r="L43" s="8">
        <f>BFE!L38+Ecol_pob!L38+FDEP!L38+'Asignatura 4'!L38+'Asignatura 5'!L38</f>
        <v>0</v>
      </c>
      <c r="M43" s="8">
        <f>BFE!M38+Ecol_pob!M38+FDEP!M38+'Asignatura 4'!M38+'Asignatura 5'!M38</f>
        <v>4</v>
      </c>
      <c r="N43" s="8">
        <f t="shared" si="1"/>
        <v>12</v>
      </c>
      <c r="O43" s="9"/>
      <c r="P43" s="9"/>
      <c r="Q43" s="9"/>
      <c r="R43" s="22"/>
    </row>
    <row r="44" spans="4:18" ht="12.75" customHeight="1" x14ac:dyDescent="0.25">
      <c r="D44" s="48" t="s">
        <v>30</v>
      </c>
      <c r="E44" s="48"/>
      <c r="F44" s="48"/>
      <c r="G44" s="48"/>
      <c r="H44" s="24">
        <f t="shared" ref="H44:N44" si="2">SUM(H26:H43)</f>
        <v>130</v>
      </c>
      <c r="I44" s="24">
        <f t="shared" si="2"/>
        <v>50</v>
      </c>
      <c r="J44" s="24">
        <f t="shared" si="2"/>
        <v>0</v>
      </c>
      <c r="K44" s="24">
        <f t="shared" si="2"/>
        <v>0</v>
      </c>
      <c r="L44" s="24">
        <f t="shared" si="2"/>
        <v>0</v>
      </c>
      <c r="M44" s="24">
        <f t="shared" si="2"/>
        <v>270</v>
      </c>
      <c r="N44" s="24">
        <f t="shared" si="2"/>
        <v>450</v>
      </c>
      <c r="O44" s="23"/>
      <c r="P44" s="23"/>
      <c r="Q44" s="23"/>
    </row>
    <row r="45" spans="4:18" ht="13.5" customHeight="1" x14ac:dyDescent="0.25">
      <c r="D45" s="49" t="s">
        <v>31</v>
      </c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25"/>
      <c r="P45" s="25"/>
      <c r="Q45" s="25"/>
    </row>
    <row r="46" spans="4:18" ht="13.5" customHeight="1" x14ac:dyDescent="0.25">
      <c r="D46" s="50" t="s">
        <v>32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</row>
    <row r="47" spans="4:18" ht="13.5" customHeight="1" x14ac:dyDescent="0.25">
      <c r="D47" s="45" t="s">
        <v>33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</row>
  </sheetData>
  <sheetProtection selectLockedCells="1" selectUnlockedCells="1"/>
  <mergeCells count="22">
    <mergeCell ref="D47:N47"/>
    <mergeCell ref="Q24:Q25"/>
    <mergeCell ref="H36:N36"/>
    <mergeCell ref="D44:G44"/>
    <mergeCell ref="D45:N45"/>
    <mergeCell ref="D46:N46"/>
    <mergeCell ref="D24:G25"/>
    <mergeCell ref="H24:H25"/>
    <mergeCell ref="I24:K24"/>
    <mergeCell ref="L24:L25"/>
    <mergeCell ref="M24:M25"/>
    <mergeCell ref="D20:Q20"/>
    <mergeCell ref="D21:Q21"/>
    <mergeCell ref="D22:Q22"/>
    <mergeCell ref="D23:G23"/>
    <mergeCell ref="I23:N23"/>
    <mergeCell ref="O23:P23"/>
    <mergeCell ref="D11:G12"/>
    <mergeCell ref="H11:O11"/>
    <mergeCell ref="P11:Q12"/>
    <mergeCell ref="H12:M12"/>
    <mergeCell ref="N12:O12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R44"/>
  <sheetViews>
    <sheetView topLeftCell="B7" zoomScale="130" zoomScaleNormal="130" workbookViewId="0">
      <selection activeCell="N13" sqref="N13"/>
    </sheetView>
  </sheetViews>
  <sheetFormatPr baseColWidth="10" defaultColWidth="17.42578125" defaultRowHeight="10.5" x14ac:dyDescent="0.25"/>
  <cols>
    <col min="1" max="3" width="17.42578125" customWidth="1"/>
    <col min="4" max="4" width="4.7109375" customWidth="1"/>
    <col min="5" max="5" width="8.42578125" customWidth="1"/>
    <col min="6" max="6" width="3.7109375" customWidth="1"/>
    <col min="7" max="7" width="8.42578125" customWidth="1"/>
    <col min="8" max="8" width="14.28515625" customWidth="1"/>
    <col min="9" max="9" width="10.85546875" customWidth="1"/>
    <col min="10" max="10" width="11.7109375" customWidth="1"/>
    <col min="11" max="11" width="14.7109375" customWidth="1"/>
    <col min="12" max="12" width="14.140625" customWidth="1"/>
    <col min="13" max="13" width="13.140625" customWidth="1"/>
    <col min="14" max="14" width="12.7109375" customWidth="1"/>
    <col min="15" max="17" width="17.42578125" customWidth="1"/>
    <col min="18" max="18" width="31" customWidth="1"/>
  </cols>
  <sheetData>
    <row r="11" spans="4:17" ht="56.75" customHeight="1" x14ac:dyDescent="0.25">
      <c r="D11" s="34"/>
      <c r="E11" s="34"/>
      <c r="F11" s="34"/>
      <c r="G11" s="34"/>
      <c r="H11" s="35" t="s">
        <v>0</v>
      </c>
      <c r="I11" s="35"/>
      <c r="J11" s="35"/>
      <c r="K11" s="35"/>
      <c r="L11" s="35"/>
      <c r="M11" s="35"/>
      <c r="N11" s="35"/>
      <c r="O11" s="35"/>
      <c r="P11" s="36" t="s">
        <v>1</v>
      </c>
      <c r="Q11" s="36"/>
    </row>
    <row r="12" spans="4:17" ht="56.75" customHeight="1" x14ac:dyDescent="0.25">
      <c r="D12" s="34"/>
      <c r="E12" s="34"/>
      <c r="F12" s="34"/>
      <c r="G12" s="34"/>
      <c r="H12" s="37" t="s">
        <v>2</v>
      </c>
      <c r="I12" s="37"/>
      <c r="J12" s="37"/>
      <c r="K12" s="37"/>
      <c r="L12" s="37"/>
      <c r="M12" s="37"/>
      <c r="N12" s="38" t="s">
        <v>104</v>
      </c>
      <c r="O12" s="38"/>
      <c r="P12" s="36"/>
      <c r="Q12" s="36"/>
    </row>
    <row r="15" spans="4:17" ht="13.5" customHeight="1" x14ac:dyDescent="0.25">
      <c r="D15" s="39" t="s">
        <v>95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4:17" ht="13.5" customHeight="1" x14ac:dyDescent="0.25">
      <c r="D16" s="53" t="s">
        <v>98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  <row r="17" spans="4:18" ht="13.5" customHeight="1" x14ac:dyDescent="0.25">
      <c r="D17" s="53" t="s">
        <v>99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</row>
    <row r="18" spans="4:18" ht="11.5" x14ac:dyDescent="0.25">
      <c r="D18" s="54" t="s">
        <v>5</v>
      </c>
      <c r="E18" s="54"/>
      <c r="F18" s="54"/>
      <c r="G18" s="54"/>
      <c r="H18" s="1"/>
      <c r="I18" s="43"/>
      <c r="J18" s="43"/>
      <c r="K18" s="43"/>
      <c r="L18" s="43"/>
      <c r="M18" s="43"/>
      <c r="N18" s="43"/>
      <c r="O18" s="44" t="s">
        <v>6</v>
      </c>
      <c r="P18" s="44"/>
      <c r="Q18" s="1" t="s">
        <v>7</v>
      </c>
    </row>
    <row r="19" spans="4:18" ht="12.75" customHeight="1" x14ac:dyDescent="0.25">
      <c r="D19" s="51" t="s">
        <v>8</v>
      </c>
      <c r="E19" s="51"/>
      <c r="F19" s="51"/>
      <c r="G19" s="51"/>
      <c r="H19" s="52" t="s">
        <v>9</v>
      </c>
      <c r="I19" s="52" t="s">
        <v>10</v>
      </c>
      <c r="J19" s="52"/>
      <c r="K19" s="52"/>
      <c r="L19" s="52" t="s">
        <v>11</v>
      </c>
      <c r="M19" s="52" t="s">
        <v>12</v>
      </c>
      <c r="N19" s="3" t="s">
        <v>13</v>
      </c>
      <c r="O19" s="3" t="s">
        <v>14</v>
      </c>
      <c r="P19" s="3" t="s">
        <v>15</v>
      </c>
      <c r="Q19" s="46" t="s">
        <v>16</v>
      </c>
    </row>
    <row r="20" spans="4:18" ht="31.5" x14ac:dyDescent="0.25">
      <c r="D20" s="51"/>
      <c r="E20" s="51"/>
      <c r="F20" s="51"/>
      <c r="G20" s="51"/>
      <c r="H20" s="52"/>
      <c r="I20" s="2" t="s">
        <v>17</v>
      </c>
      <c r="J20" s="2" t="s">
        <v>18</v>
      </c>
      <c r="K20" s="2" t="s">
        <v>19</v>
      </c>
      <c r="L20" s="52"/>
      <c r="M20" s="52"/>
      <c r="N20" s="2" t="s">
        <v>36</v>
      </c>
      <c r="O20" s="2" t="s">
        <v>37</v>
      </c>
      <c r="P20" s="2" t="s">
        <v>38</v>
      </c>
      <c r="Q20" s="46"/>
    </row>
    <row r="21" spans="4:18" ht="21" x14ac:dyDescent="0.25">
      <c r="D21" s="4">
        <v>1</v>
      </c>
      <c r="E21" s="5">
        <v>43859</v>
      </c>
      <c r="F21" s="6" t="s">
        <v>21</v>
      </c>
      <c r="G21" s="7">
        <v>43863</v>
      </c>
      <c r="H21" s="26">
        <v>1</v>
      </c>
      <c r="I21" s="26"/>
      <c r="J21" s="26"/>
      <c r="K21" s="26"/>
      <c r="L21" s="26"/>
      <c r="M21" s="28">
        <v>1.25</v>
      </c>
      <c r="N21" s="26">
        <f t="shared" ref="N21:N38" si="0">SUM(H21:M21)</f>
        <v>2.25</v>
      </c>
      <c r="O21" s="9"/>
      <c r="P21" s="9" t="s">
        <v>47</v>
      </c>
      <c r="Q21" s="9"/>
      <c r="R21" s="10" t="s">
        <v>22</v>
      </c>
    </row>
    <row r="22" spans="4:18" x14ac:dyDescent="0.25">
      <c r="D22" s="4">
        <v>2</v>
      </c>
      <c r="E22" s="5">
        <v>43864</v>
      </c>
      <c r="F22" s="6" t="s">
        <v>21</v>
      </c>
      <c r="G22" s="7">
        <v>43870</v>
      </c>
      <c r="H22" s="26">
        <v>3</v>
      </c>
      <c r="I22" s="26"/>
      <c r="J22" s="26"/>
      <c r="K22" s="26"/>
      <c r="L22" s="26"/>
      <c r="M22" s="28">
        <v>4.5</v>
      </c>
      <c r="N22" s="26">
        <f t="shared" si="0"/>
        <v>7.5</v>
      </c>
      <c r="O22" s="9"/>
      <c r="P22" s="9" t="s">
        <v>48</v>
      </c>
      <c r="Q22" s="9"/>
    </row>
    <row r="23" spans="4:18" x14ac:dyDescent="0.25">
      <c r="D23" s="4">
        <v>3</v>
      </c>
      <c r="E23" s="5">
        <v>43871</v>
      </c>
      <c r="F23" s="6" t="s">
        <v>21</v>
      </c>
      <c r="G23" s="7">
        <v>43877</v>
      </c>
      <c r="H23" s="26">
        <v>3</v>
      </c>
      <c r="I23" s="26"/>
      <c r="J23" s="26"/>
      <c r="K23" s="26"/>
      <c r="L23" s="26"/>
      <c r="M23" s="28">
        <v>5</v>
      </c>
      <c r="N23" s="26">
        <f t="shared" si="0"/>
        <v>8</v>
      </c>
      <c r="O23" s="9"/>
      <c r="P23" s="9" t="s">
        <v>49</v>
      </c>
      <c r="Q23" s="9"/>
    </row>
    <row r="24" spans="4:18" ht="42.65" customHeight="1" x14ac:dyDescent="0.25">
      <c r="D24" s="4">
        <v>4</v>
      </c>
      <c r="E24" s="5">
        <v>43878</v>
      </c>
      <c r="F24" s="6" t="s">
        <v>21</v>
      </c>
      <c r="G24" s="7">
        <v>43884</v>
      </c>
      <c r="H24" s="26">
        <v>3</v>
      </c>
      <c r="I24" s="26">
        <v>2</v>
      </c>
      <c r="J24" s="26"/>
      <c r="K24" s="26"/>
      <c r="L24" s="26"/>
      <c r="M24" s="28">
        <f>4.25+2.5</f>
        <v>6.75</v>
      </c>
      <c r="N24" s="26">
        <f t="shared" si="0"/>
        <v>11.75</v>
      </c>
      <c r="O24" s="9"/>
      <c r="P24" s="9" t="s">
        <v>50</v>
      </c>
      <c r="Q24" s="9"/>
    </row>
    <row r="25" spans="4:18" ht="21" x14ac:dyDescent="0.25">
      <c r="D25" s="4">
        <v>5</v>
      </c>
      <c r="E25" s="5">
        <v>43885</v>
      </c>
      <c r="F25" s="6" t="s">
        <v>21</v>
      </c>
      <c r="G25" s="7">
        <v>43891</v>
      </c>
      <c r="H25" s="26">
        <v>2</v>
      </c>
      <c r="I25" s="26"/>
      <c r="J25" s="26"/>
      <c r="K25" s="26"/>
      <c r="L25" s="26"/>
      <c r="M25" s="28">
        <f>3.5+1</f>
        <v>4.5</v>
      </c>
      <c r="N25" s="26">
        <f t="shared" si="0"/>
        <v>6.5</v>
      </c>
      <c r="O25" s="9" t="s">
        <v>51</v>
      </c>
      <c r="P25" s="9" t="s">
        <v>52</v>
      </c>
      <c r="Q25" s="9"/>
      <c r="R25" s="11" t="s">
        <v>23</v>
      </c>
    </row>
    <row r="26" spans="4:18" x14ac:dyDescent="0.25">
      <c r="D26" s="4">
        <v>6</v>
      </c>
      <c r="E26" s="5">
        <v>43892</v>
      </c>
      <c r="F26" s="6" t="s">
        <v>21</v>
      </c>
      <c r="G26" s="7">
        <v>43898</v>
      </c>
      <c r="H26" s="26">
        <v>3</v>
      </c>
      <c r="I26" s="26"/>
      <c r="J26" s="26"/>
      <c r="K26" s="26"/>
      <c r="L26" s="26"/>
      <c r="M26" s="28">
        <f>4.25</f>
        <v>4.25</v>
      </c>
      <c r="N26" s="26">
        <f t="shared" si="0"/>
        <v>7.25</v>
      </c>
      <c r="O26" s="9"/>
      <c r="P26" s="9" t="s">
        <v>53</v>
      </c>
      <c r="Q26" s="9"/>
    </row>
    <row r="27" spans="4:18" ht="39.65" customHeight="1" x14ac:dyDescent="0.25">
      <c r="D27" s="4">
        <v>7</v>
      </c>
      <c r="E27" s="5">
        <v>43899</v>
      </c>
      <c r="F27" s="6" t="s">
        <v>21</v>
      </c>
      <c r="G27" s="7">
        <v>43905</v>
      </c>
      <c r="H27" s="26">
        <v>3</v>
      </c>
      <c r="I27" s="26">
        <v>2</v>
      </c>
      <c r="J27" s="26"/>
      <c r="K27" s="26"/>
      <c r="L27" s="26"/>
      <c r="M27" s="28">
        <f>4.75+2.5</f>
        <v>7.25</v>
      </c>
      <c r="N27" s="26">
        <f t="shared" si="0"/>
        <v>12.25</v>
      </c>
      <c r="O27" s="9"/>
      <c r="P27" s="9" t="s">
        <v>54</v>
      </c>
      <c r="Q27" s="9"/>
    </row>
    <row r="28" spans="4:18" ht="37.75" customHeight="1" x14ac:dyDescent="0.25">
      <c r="D28" s="4">
        <v>8</v>
      </c>
      <c r="E28" s="5">
        <v>43906</v>
      </c>
      <c r="F28" s="6" t="s">
        <v>21</v>
      </c>
      <c r="G28" s="7">
        <v>43912</v>
      </c>
      <c r="H28" s="26">
        <v>3</v>
      </c>
      <c r="I28" s="26">
        <v>2</v>
      </c>
      <c r="J28" s="26"/>
      <c r="K28" s="26"/>
      <c r="L28" s="26"/>
      <c r="M28" s="28">
        <f>4.75+2.5+1</f>
        <v>8.25</v>
      </c>
      <c r="N28" s="26">
        <f t="shared" si="0"/>
        <v>13.25</v>
      </c>
      <c r="O28" s="9" t="s">
        <v>55</v>
      </c>
      <c r="P28" s="9" t="s">
        <v>56</v>
      </c>
      <c r="Q28" s="9"/>
    </row>
    <row r="29" spans="4:18" ht="45" customHeight="1" x14ac:dyDescent="0.25">
      <c r="D29" s="4">
        <v>9</v>
      </c>
      <c r="E29" s="5">
        <v>43913</v>
      </c>
      <c r="F29" s="6" t="s">
        <v>21</v>
      </c>
      <c r="G29" s="7">
        <v>43919</v>
      </c>
      <c r="H29" s="26">
        <v>3</v>
      </c>
      <c r="I29" s="26">
        <v>2</v>
      </c>
      <c r="J29" s="26"/>
      <c r="K29" s="26"/>
      <c r="L29" s="26"/>
      <c r="M29" s="28">
        <f>4.75+2.5+1</f>
        <v>8.25</v>
      </c>
      <c r="N29" s="26">
        <f t="shared" si="0"/>
        <v>13.25</v>
      </c>
      <c r="O29" s="9" t="s">
        <v>57</v>
      </c>
      <c r="P29" s="9" t="s">
        <v>58</v>
      </c>
      <c r="Q29" s="9"/>
    </row>
    <row r="30" spans="4:18" ht="37.75" customHeight="1" x14ac:dyDescent="0.25">
      <c r="D30" s="4">
        <v>10</v>
      </c>
      <c r="E30" s="5">
        <v>43920</v>
      </c>
      <c r="F30" s="6" t="s">
        <v>21</v>
      </c>
      <c r="G30" s="7">
        <v>43926</v>
      </c>
      <c r="H30" s="26">
        <f>3+2</f>
        <v>5</v>
      </c>
      <c r="I30" s="26">
        <v>2</v>
      </c>
      <c r="J30" s="26"/>
      <c r="K30" s="26"/>
      <c r="L30" s="26"/>
      <c r="M30" s="28">
        <f>4.5+1.5+1+2.5</f>
        <v>9.5</v>
      </c>
      <c r="N30" s="26">
        <f t="shared" si="0"/>
        <v>16.5</v>
      </c>
      <c r="O30" s="9" t="s">
        <v>59</v>
      </c>
      <c r="P30" s="9" t="s">
        <v>60</v>
      </c>
      <c r="Q30" s="27"/>
    </row>
    <row r="31" spans="4:18" ht="13.65" customHeight="1" x14ac:dyDescent="0.25">
      <c r="D31" s="4" t="s">
        <v>24</v>
      </c>
      <c r="E31" s="5">
        <v>43927</v>
      </c>
      <c r="F31" s="6" t="s">
        <v>21</v>
      </c>
      <c r="G31" s="7">
        <v>43933</v>
      </c>
      <c r="H31" s="56" t="s">
        <v>39</v>
      </c>
      <c r="I31" s="56"/>
      <c r="J31" s="56"/>
      <c r="K31" s="56"/>
      <c r="L31" s="56"/>
      <c r="M31" s="56"/>
      <c r="N31" s="56">
        <f t="shared" si="0"/>
        <v>0</v>
      </c>
      <c r="O31" s="56"/>
      <c r="P31" s="56"/>
      <c r="Q31" s="56"/>
    </row>
    <row r="32" spans="4:18" ht="48" customHeight="1" x14ac:dyDescent="0.25">
      <c r="D32" s="4">
        <v>11</v>
      </c>
      <c r="E32" s="5">
        <v>43934</v>
      </c>
      <c r="F32" s="6" t="s">
        <v>21</v>
      </c>
      <c r="G32" s="7">
        <v>43940</v>
      </c>
      <c r="H32" s="26">
        <v>2</v>
      </c>
      <c r="I32" s="26">
        <v>2</v>
      </c>
      <c r="J32" s="26"/>
      <c r="K32" s="26"/>
      <c r="L32" s="26"/>
      <c r="M32" s="26">
        <f>3+2.5+1</f>
        <v>6.5</v>
      </c>
      <c r="N32" s="26">
        <f t="shared" si="0"/>
        <v>10.5</v>
      </c>
      <c r="O32" s="9" t="s">
        <v>61</v>
      </c>
      <c r="P32" s="9" t="s">
        <v>62</v>
      </c>
      <c r="Q32" s="9"/>
      <c r="R32" s="13" t="s">
        <v>26</v>
      </c>
    </row>
    <row r="33" spans="4:18" ht="48" customHeight="1" x14ac:dyDescent="0.25">
      <c r="D33" s="4">
        <v>12</v>
      </c>
      <c r="E33" s="5">
        <v>43941</v>
      </c>
      <c r="F33" s="6" t="s">
        <v>21</v>
      </c>
      <c r="G33" s="7">
        <v>43947</v>
      </c>
      <c r="H33" s="26">
        <v>3</v>
      </c>
      <c r="I33" s="26">
        <v>2</v>
      </c>
      <c r="J33" s="26"/>
      <c r="K33" s="26"/>
      <c r="L33" s="26"/>
      <c r="M33" s="26">
        <f>3.5+2.5+1</f>
        <v>7</v>
      </c>
      <c r="N33" s="26">
        <f t="shared" si="0"/>
        <v>12</v>
      </c>
      <c r="O33" s="9" t="s">
        <v>63</v>
      </c>
      <c r="P33" s="9" t="s">
        <v>64</v>
      </c>
      <c r="Q33" s="9"/>
    </row>
    <row r="34" spans="4:18" ht="39.65" customHeight="1" x14ac:dyDescent="0.25">
      <c r="D34" s="4">
        <v>13</v>
      </c>
      <c r="E34" s="5">
        <v>43948</v>
      </c>
      <c r="F34" s="6" t="s">
        <v>21</v>
      </c>
      <c r="G34" s="7">
        <v>43954</v>
      </c>
      <c r="H34" s="26">
        <v>3</v>
      </c>
      <c r="I34" s="26">
        <v>2</v>
      </c>
      <c r="J34" s="26"/>
      <c r="K34" s="26"/>
      <c r="L34" s="26"/>
      <c r="M34" s="26">
        <f>4+2.5+1</f>
        <v>7.5</v>
      </c>
      <c r="N34" s="26">
        <f t="shared" si="0"/>
        <v>12.5</v>
      </c>
      <c r="O34" s="9" t="s">
        <v>65</v>
      </c>
      <c r="P34" s="9" t="s">
        <v>66</v>
      </c>
      <c r="Q34" s="9"/>
      <c r="R34" s="14" t="s">
        <v>27</v>
      </c>
    </row>
    <row r="35" spans="4:18" ht="31.25" customHeight="1" x14ac:dyDescent="0.3">
      <c r="D35" s="4">
        <v>14</v>
      </c>
      <c r="E35" s="5">
        <v>43955</v>
      </c>
      <c r="F35" s="6" t="s">
        <v>21</v>
      </c>
      <c r="G35" s="7">
        <v>43961</v>
      </c>
      <c r="H35" s="26">
        <v>1</v>
      </c>
      <c r="I35" s="26">
        <v>3</v>
      </c>
      <c r="J35" s="26"/>
      <c r="K35" s="26"/>
      <c r="L35" s="26"/>
      <c r="M35" s="26">
        <f>3.5+1+1</f>
        <v>5.5</v>
      </c>
      <c r="N35" s="26">
        <f t="shared" si="0"/>
        <v>9.5</v>
      </c>
      <c r="O35" s="9" t="s">
        <v>67</v>
      </c>
      <c r="P35" s="9" t="s">
        <v>68</v>
      </c>
      <c r="Q35" s="9"/>
      <c r="R35" s="15"/>
    </row>
    <row r="36" spans="4:18" ht="12" x14ac:dyDescent="0.3">
      <c r="D36" s="4">
        <v>15</v>
      </c>
      <c r="E36" s="5">
        <v>43962</v>
      </c>
      <c r="F36" s="6" t="s">
        <v>21</v>
      </c>
      <c r="G36" s="7">
        <v>43965</v>
      </c>
      <c r="H36" s="26"/>
      <c r="I36" s="26"/>
      <c r="J36" s="26"/>
      <c r="K36" s="26"/>
      <c r="L36" s="26"/>
      <c r="M36" s="26"/>
      <c r="N36" s="26">
        <f t="shared" si="0"/>
        <v>0</v>
      </c>
      <c r="O36" s="9"/>
      <c r="P36" s="9"/>
      <c r="Q36" s="9"/>
      <c r="R36" s="15"/>
    </row>
    <row r="37" spans="4:18" ht="11.5" x14ac:dyDescent="0.25">
      <c r="D37" s="16"/>
      <c r="E37" s="5">
        <v>43966</v>
      </c>
      <c r="F37" s="6" t="s">
        <v>21</v>
      </c>
      <c r="G37" s="7">
        <v>43604</v>
      </c>
      <c r="H37" s="26"/>
      <c r="I37" s="26"/>
      <c r="J37" s="26"/>
      <c r="K37" s="26"/>
      <c r="L37" s="26"/>
      <c r="N37" s="26">
        <f t="shared" si="0"/>
        <v>0</v>
      </c>
      <c r="O37" s="9"/>
      <c r="P37" s="9"/>
      <c r="Q37" s="9"/>
      <c r="R37" s="17" t="s">
        <v>28</v>
      </c>
    </row>
    <row r="38" spans="4:18" ht="11.5" x14ac:dyDescent="0.25">
      <c r="D38" s="18" t="s">
        <v>29</v>
      </c>
      <c r="E38" s="19">
        <v>43605</v>
      </c>
      <c r="F38" s="20" t="s">
        <v>21</v>
      </c>
      <c r="G38" s="21">
        <v>43622</v>
      </c>
      <c r="H38" s="26">
        <v>2</v>
      </c>
      <c r="I38" s="26">
        <v>1</v>
      </c>
      <c r="J38" s="26"/>
      <c r="K38" s="26"/>
      <c r="L38" s="26"/>
      <c r="M38" s="26">
        <v>4</v>
      </c>
      <c r="N38" s="26">
        <f t="shared" si="0"/>
        <v>7</v>
      </c>
      <c r="O38" s="9" t="s">
        <v>69</v>
      </c>
      <c r="P38" s="9"/>
      <c r="Q38" s="9"/>
      <c r="R38" s="22"/>
    </row>
    <row r="39" spans="4:18" ht="12.75" customHeight="1" x14ac:dyDescent="0.25">
      <c r="D39" s="48" t="s">
        <v>30</v>
      </c>
      <c r="E39" s="48"/>
      <c r="F39" s="48"/>
      <c r="G39" s="48"/>
      <c r="H39" s="24">
        <f t="shared" ref="H39:N39" si="1">SUM(H21:H38)</f>
        <v>40</v>
      </c>
      <c r="I39" s="24">
        <f t="shared" si="1"/>
        <v>20</v>
      </c>
      <c r="J39" s="24">
        <f t="shared" si="1"/>
        <v>0</v>
      </c>
      <c r="K39" s="24">
        <f t="shared" si="1"/>
        <v>0</v>
      </c>
      <c r="L39" s="24">
        <f t="shared" si="1"/>
        <v>0</v>
      </c>
      <c r="M39" s="24">
        <f t="shared" si="1"/>
        <v>90</v>
      </c>
      <c r="N39" s="24">
        <f t="shared" si="1"/>
        <v>150</v>
      </c>
      <c r="O39" s="23"/>
      <c r="P39" s="23"/>
      <c r="Q39" s="23"/>
    </row>
    <row r="40" spans="4:18" ht="13.5" customHeight="1" x14ac:dyDescent="0.25">
      <c r="D40" s="57" t="s">
        <v>41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4:18" ht="13.5" customHeight="1" x14ac:dyDescent="0.25">
      <c r="D41" s="55" t="s">
        <v>42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</row>
    <row r="42" spans="4:18" ht="13.5" customHeight="1" x14ac:dyDescent="0.25">
      <c r="D42" s="55" t="s">
        <v>43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</row>
    <row r="43" spans="4:18" ht="13.5" customHeight="1" x14ac:dyDescent="0.25">
      <c r="D43" s="55" t="s">
        <v>44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</row>
    <row r="44" spans="4:18" ht="13.5" customHeight="1" x14ac:dyDescent="0.25">
      <c r="D44" s="55" t="s">
        <v>45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</row>
  </sheetData>
  <sheetProtection selectLockedCells="1" selectUnlockedCells="1"/>
  <mergeCells count="24">
    <mergeCell ref="D43:Q43"/>
    <mergeCell ref="D44:Q44"/>
    <mergeCell ref="Q19:Q20"/>
    <mergeCell ref="H31:Q31"/>
    <mergeCell ref="D39:G39"/>
    <mergeCell ref="D40:Q40"/>
    <mergeCell ref="D41:Q41"/>
    <mergeCell ref="D42:Q42"/>
    <mergeCell ref="D19:G20"/>
    <mergeCell ref="H19:H20"/>
    <mergeCell ref="I19:K19"/>
    <mergeCell ref="L19:L20"/>
    <mergeCell ref="M19:M20"/>
    <mergeCell ref="D15:Q15"/>
    <mergeCell ref="D16:Q16"/>
    <mergeCell ref="D17:Q17"/>
    <mergeCell ref="D18:G18"/>
    <mergeCell ref="I18:N18"/>
    <mergeCell ref="O18:P18"/>
    <mergeCell ref="D11:G12"/>
    <mergeCell ref="H11:O11"/>
    <mergeCell ref="P11:Q12"/>
    <mergeCell ref="H12:M12"/>
    <mergeCell ref="N12:O12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R44"/>
  <sheetViews>
    <sheetView topLeftCell="B6" zoomScale="130" zoomScaleNormal="130" workbookViewId="0">
      <selection activeCell="N13" sqref="N13"/>
    </sheetView>
  </sheetViews>
  <sheetFormatPr baseColWidth="10" defaultColWidth="17.42578125" defaultRowHeight="10.5" x14ac:dyDescent="0.25"/>
  <cols>
    <col min="1" max="3" width="17.42578125" customWidth="1"/>
    <col min="4" max="4" width="4.7109375" customWidth="1"/>
    <col min="5" max="5" width="8.42578125" customWidth="1"/>
    <col min="6" max="6" width="3.7109375" customWidth="1"/>
    <col min="7" max="7" width="8.42578125" customWidth="1"/>
    <col min="8" max="8" width="14.28515625" customWidth="1"/>
    <col min="9" max="9" width="10.85546875" customWidth="1"/>
    <col min="10" max="10" width="11.7109375" customWidth="1"/>
    <col min="11" max="11" width="14.7109375" customWidth="1"/>
    <col min="12" max="12" width="14.140625" customWidth="1"/>
    <col min="13" max="13" width="13.140625" customWidth="1"/>
    <col min="14" max="14" width="12.7109375" customWidth="1"/>
    <col min="15" max="17" width="17.42578125" customWidth="1"/>
    <col min="18" max="18" width="31" customWidth="1"/>
  </cols>
  <sheetData>
    <row r="11" spans="4:17" ht="56.75" customHeight="1" x14ac:dyDescent="0.25">
      <c r="D11" s="34"/>
      <c r="E11" s="34"/>
      <c r="F11" s="34"/>
      <c r="G11" s="34"/>
      <c r="H11" s="35" t="s">
        <v>0</v>
      </c>
      <c r="I11" s="35"/>
      <c r="J11" s="35"/>
      <c r="K11" s="35"/>
      <c r="L11" s="35"/>
      <c r="M11" s="35"/>
      <c r="N11" s="35"/>
      <c r="O11" s="35"/>
      <c r="P11" s="36" t="s">
        <v>1</v>
      </c>
      <c r="Q11" s="36"/>
    </row>
    <row r="12" spans="4:17" ht="56.75" customHeight="1" x14ac:dyDescent="0.25">
      <c r="D12" s="34"/>
      <c r="E12" s="34"/>
      <c r="F12" s="34"/>
      <c r="G12" s="34"/>
      <c r="H12" s="37" t="s">
        <v>2</v>
      </c>
      <c r="I12" s="37"/>
      <c r="J12" s="37"/>
      <c r="K12" s="37"/>
      <c r="L12" s="37"/>
      <c r="M12" s="37"/>
      <c r="N12" s="38" t="s">
        <v>104</v>
      </c>
      <c r="O12" s="38"/>
      <c r="P12" s="36"/>
      <c r="Q12" s="36"/>
    </row>
    <row r="15" spans="4:17" ht="13.5" customHeight="1" x14ac:dyDescent="0.25">
      <c r="D15" s="39" t="s">
        <v>95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4:17" ht="13.5" customHeight="1" x14ac:dyDescent="0.25">
      <c r="D16" s="53" t="s">
        <v>100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  <row r="17" spans="4:18" ht="13.5" customHeight="1" x14ac:dyDescent="0.25">
      <c r="D17" s="53" t="s">
        <v>101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</row>
    <row r="18" spans="4:18" ht="11.5" x14ac:dyDescent="0.25">
      <c r="D18" s="54" t="s">
        <v>5</v>
      </c>
      <c r="E18" s="54"/>
      <c r="F18" s="54"/>
      <c r="G18" s="54"/>
      <c r="H18" s="1"/>
      <c r="I18" s="43"/>
      <c r="J18" s="43"/>
      <c r="K18" s="43"/>
      <c r="L18" s="43"/>
      <c r="M18" s="43"/>
      <c r="N18" s="43"/>
      <c r="O18" s="44" t="s">
        <v>6</v>
      </c>
      <c r="P18" s="44"/>
      <c r="Q18" s="1" t="s">
        <v>7</v>
      </c>
    </row>
    <row r="19" spans="4:18" ht="12.75" customHeight="1" x14ac:dyDescent="0.25">
      <c r="D19" s="51" t="s">
        <v>8</v>
      </c>
      <c r="E19" s="51"/>
      <c r="F19" s="51"/>
      <c r="G19" s="51"/>
      <c r="H19" s="52" t="s">
        <v>9</v>
      </c>
      <c r="I19" s="52" t="s">
        <v>10</v>
      </c>
      <c r="J19" s="52"/>
      <c r="K19" s="52"/>
      <c r="L19" s="52" t="s">
        <v>11</v>
      </c>
      <c r="M19" s="52" t="s">
        <v>12</v>
      </c>
      <c r="N19" s="3" t="s">
        <v>13</v>
      </c>
      <c r="O19" s="3" t="s">
        <v>14</v>
      </c>
      <c r="P19" s="3" t="s">
        <v>15</v>
      </c>
      <c r="Q19" s="46" t="s">
        <v>16</v>
      </c>
    </row>
    <row r="20" spans="4:18" ht="31.5" x14ac:dyDescent="0.25">
      <c r="D20" s="51"/>
      <c r="E20" s="51"/>
      <c r="F20" s="51"/>
      <c r="G20" s="51"/>
      <c r="H20" s="52"/>
      <c r="I20" s="2" t="s">
        <v>17</v>
      </c>
      <c r="J20" s="2" t="s">
        <v>18</v>
      </c>
      <c r="K20" s="2" t="s">
        <v>19</v>
      </c>
      <c r="L20" s="52"/>
      <c r="M20" s="52"/>
      <c r="N20" s="2" t="s">
        <v>36</v>
      </c>
      <c r="O20" s="2" t="s">
        <v>37</v>
      </c>
      <c r="P20" s="2" t="s">
        <v>38</v>
      </c>
      <c r="Q20" s="46"/>
    </row>
    <row r="21" spans="4:18" x14ac:dyDescent="0.25">
      <c r="D21" s="4">
        <v>1</v>
      </c>
      <c r="E21" s="5">
        <v>43859</v>
      </c>
      <c r="F21" s="6" t="s">
        <v>21</v>
      </c>
      <c r="G21" s="7">
        <v>43863</v>
      </c>
      <c r="H21" s="29">
        <v>1</v>
      </c>
      <c r="I21" s="29"/>
      <c r="J21" s="26"/>
      <c r="K21" s="26"/>
      <c r="L21" s="26"/>
      <c r="M21" s="29">
        <v>1</v>
      </c>
      <c r="N21" s="26">
        <f t="shared" ref="N21:N38" si="0">SUM(H21:M21)</f>
        <v>2</v>
      </c>
      <c r="O21" s="9"/>
      <c r="P21" s="30">
        <v>1</v>
      </c>
      <c r="Q21" s="9"/>
      <c r="R21" s="10" t="s">
        <v>22</v>
      </c>
    </row>
    <row r="22" spans="4:18" x14ac:dyDescent="0.25">
      <c r="D22" s="4">
        <v>2</v>
      </c>
      <c r="E22" s="5">
        <v>43864</v>
      </c>
      <c r="F22" s="6" t="s">
        <v>21</v>
      </c>
      <c r="G22" s="7">
        <v>43870</v>
      </c>
      <c r="H22" s="29">
        <v>4</v>
      </c>
      <c r="I22" s="29"/>
      <c r="J22" s="26"/>
      <c r="K22" s="26"/>
      <c r="L22" s="26"/>
      <c r="M22" s="29">
        <v>8</v>
      </c>
      <c r="N22" s="26">
        <f t="shared" si="0"/>
        <v>12</v>
      </c>
      <c r="O22" s="9"/>
      <c r="P22" s="31" t="s">
        <v>70</v>
      </c>
      <c r="Q22" s="9"/>
    </row>
    <row r="23" spans="4:18" x14ac:dyDescent="0.25">
      <c r="D23" s="4">
        <v>3</v>
      </c>
      <c r="E23" s="5">
        <v>43871</v>
      </c>
      <c r="F23" s="6" t="s">
        <v>21</v>
      </c>
      <c r="G23" s="7">
        <v>43877</v>
      </c>
      <c r="H23" s="29">
        <v>4</v>
      </c>
      <c r="I23" s="29"/>
      <c r="J23" s="26"/>
      <c r="K23" s="26"/>
      <c r="L23" s="26"/>
      <c r="M23" s="29">
        <v>8</v>
      </c>
      <c r="N23" s="26">
        <f t="shared" si="0"/>
        <v>12</v>
      </c>
      <c r="O23" s="9"/>
      <c r="P23" s="31" t="s">
        <v>71</v>
      </c>
      <c r="Q23" s="9"/>
    </row>
    <row r="24" spans="4:18" x14ac:dyDescent="0.25">
      <c r="D24" s="4">
        <v>4</v>
      </c>
      <c r="E24" s="5">
        <v>43878</v>
      </c>
      <c r="F24" s="6" t="s">
        <v>21</v>
      </c>
      <c r="G24" s="7">
        <v>43884</v>
      </c>
      <c r="H24" s="29">
        <v>4</v>
      </c>
      <c r="I24" s="29">
        <v>4</v>
      </c>
      <c r="J24" s="26"/>
      <c r="K24" s="26"/>
      <c r="L24" s="26"/>
      <c r="M24" s="29">
        <v>5</v>
      </c>
      <c r="N24" s="26">
        <f t="shared" si="0"/>
        <v>13</v>
      </c>
      <c r="O24" s="9"/>
      <c r="P24" s="30">
        <v>4</v>
      </c>
      <c r="Q24" s="9"/>
    </row>
    <row r="25" spans="4:18" ht="11.5" x14ac:dyDescent="0.25">
      <c r="D25" s="4">
        <v>5</v>
      </c>
      <c r="E25" s="5">
        <v>43885</v>
      </c>
      <c r="F25" s="6" t="s">
        <v>21</v>
      </c>
      <c r="G25" s="7">
        <v>43891</v>
      </c>
      <c r="H25" s="29">
        <v>1</v>
      </c>
      <c r="I25" s="29">
        <v>1</v>
      </c>
      <c r="J25" s="26"/>
      <c r="K25" s="26"/>
      <c r="L25" s="26"/>
      <c r="M25" s="29">
        <v>10</v>
      </c>
      <c r="N25" s="26">
        <f t="shared" si="0"/>
        <v>12</v>
      </c>
      <c r="O25" s="9"/>
      <c r="P25" s="30">
        <v>4</v>
      </c>
      <c r="Q25" s="9"/>
      <c r="R25" s="11" t="s">
        <v>23</v>
      </c>
    </row>
    <row r="26" spans="4:18" x14ac:dyDescent="0.25">
      <c r="D26" s="4">
        <v>6</v>
      </c>
      <c r="E26" s="5">
        <v>43892</v>
      </c>
      <c r="F26" s="6" t="s">
        <v>21</v>
      </c>
      <c r="G26" s="7">
        <v>43898</v>
      </c>
      <c r="H26" s="29">
        <v>4</v>
      </c>
      <c r="I26" s="29">
        <v>1</v>
      </c>
      <c r="J26" s="26"/>
      <c r="K26" s="26"/>
      <c r="L26" s="26"/>
      <c r="M26" s="29">
        <v>8</v>
      </c>
      <c r="N26" s="26">
        <f t="shared" si="0"/>
        <v>13</v>
      </c>
      <c r="O26" s="9"/>
      <c r="P26" s="30">
        <v>4.5</v>
      </c>
      <c r="Q26" s="9"/>
    </row>
    <row r="27" spans="4:18" x14ac:dyDescent="0.25">
      <c r="D27" s="4">
        <v>7</v>
      </c>
      <c r="E27" s="5">
        <v>43899</v>
      </c>
      <c r="F27" s="6" t="s">
        <v>21</v>
      </c>
      <c r="G27" s="7">
        <v>43905</v>
      </c>
      <c r="H27" s="29">
        <v>4</v>
      </c>
      <c r="I27" s="29">
        <v>1</v>
      </c>
      <c r="J27" s="26"/>
      <c r="K27" s="26"/>
      <c r="L27" s="26"/>
      <c r="M27" s="29">
        <v>9</v>
      </c>
      <c r="N27" s="26">
        <f t="shared" si="0"/>
        <v>14</v>
      </c>
      <c r="O27" s="9"/>
      <c r="P27" s="31" t="s">
        <v>72</v>
      </c>
      <c r="Q27" s="9"/>
    </row>
    <row r="28" spans="4:18" x14ac:dyDescent="0.25">
      <c r="D28" s="4">
        <v>8</v>
      </c>
      <c r="E28" s="5">
        <v>43906</v>
      </c>
      <c r="F28" s="6" t="s">
        <v>21</v>
      </c>
      <c r="G28" s="7">
        <v>43912</v>
      </c>
      <c r="H28" s="29">
        <v>4</v>
      </c>
      <c r="I28" s="29">
        <v>1</v>
      </c>
      <c r="J28" s="26"/>
      <c r="K28" s="26"/>
      <c r="L28" s="26"/>
      <c r="M28" s="29">
        <v>7</v>
      </c>
      <c r="N28" s="26">
        <f t="shared" si="0"/>
        <v>12</v>
      </c>
      <c r="O28" s="9"/>
      <c r="P28" s="31" t="s">
        <v>73</v>
      </c>
      <c r="Q28" s="9"/>
    </row>
    <row r="29" spans="4:18" x14ac:dyDescent="0.25">
      <c r="D29" s="4">
        <v>9</v>
      </c>
      <c r="E29" s="5">
        <v>43913</v>
      </c>
      <c r="F29" s="6" t="s">
        <v>21</v>
      </c>
      <c r="G29" s="7">
        <v>43919</v>
      </c>
      <c r="H29" s="29">
        <v>4</v>
      </c>
      <c r="I29" s="29">
        <v>1</v>
      </c>
      <c r="J29" s="26"/>
      <c r="K29" s="26"/>
      <c r="L29" s="26"/>
      <c r="M29" s="29">
        <v>9</v>
      </c>
      <c r="N29" s="26">
        <f t="shared" si="0"/>
        <v>14</v>
      </c>
      <c r="O29" s="9"/>
      <c r="P29" s="31" t="s">
        <v>74</v>
      </c>
      <c r="Q29" s="9"/>
    </row>
    <row r="30" spans="4:18" ht="13.65" customHeight="1" x14ac:dyDescent="0.25">
      <c r="D30" s="4">
        <v>10</v>
      </c>
      <c r="E30" s="5">
        <v>43920</v>
      </c>
      <c r="F30" s="6" t="s">
        <v>21</v>
      </c>
      <c r="G30" s="7">
        <v>43926</v>
      </c>
      <c r="H30" s="29">
        <v>4</v>
      </c>
      <c r="I30" s="29">
        <v>1</v>
      </c>
      <c r="J30" s="26"/>
      <c r="K30" s="26"/>
      <c r="L30" s="26"/>
      <c r="M30" s="29">
        <v>7</v>
      </c>
      <c r="N30" s="26">
        <f t="shared" si="0"/>
        <v>12</v>
      </c>
      <c r="O30" s="27"/>
      <c r="P30" s="32" t="s">
        <v>75</v>
      </c>
      <c r="Q30" s="27"/>
    </row>
    <row r="31" spans="4:18" ht="13.65" customHeight="1" x14ac:dyDescent="0.25">
      <c r="D31" s="4" t="s">
        <v>24</v>
      </c>
      <c r="E31" s="5">
        <v>43927</v>
      </c>
      <c r="F31" s="6" t="s">
        <v>21</v>
      </c>
      <c r="G31" s="7">
        <v>43933</v>
      </c>
      <c r="H31" s="56" t="s">
        <v>39</v>
      </c>
      <c r="I31" s="56"/>
      <c r="J31" s="56"/>
      <c r="K31" s="56"/>
      <c r="L31" s="56"/>
      <c r="M31" s="56"/>
      <c r="N31" s="56">
        <f t="shared" si="0"/>
        <v>0</v>
      </c>
      <c r="O31" s="56"/>
      <c r="P31" s="56"/>
      <c r="Q31" s="56"/>
    </row>
    <row r="32" spans="4:18" ht="11.5" x14ac:dyDescent="0.25">
      <c r="D32" s="4">
        <v>11</v>
      </c>
      <c r="E32" s="5">
        <v>43934</v>
      </c>
      <c r="F32" s="6" t="s">
        <v>21</v>
      </c>
      <c r="G32" s="7">
        <v>43940</v>
      </c>
      <c r="H32" s="29">
        <v>2</v>
      </c>
      <c r="I32" s="29">
        <v>1</v>
      </c>
      <c r="J32" s="26"/>
      <c r="K32" s="26"/>
      <c r="L32" s="26"/>
      <c r="M32" s="29">
        <v>5</v>
      </c>
      <c r="N32" s="26">
        <f t="shared" si="0"/>
        <v>8</v>
      </c>
      <c r="O32" s="9"/>
      <c r="P32" s="31" t="s">
        <v>76</v>
      </c>
      <c r="Q32" s="9"/>
      <c r="R32" s="13" t="s">
        <v>26</v>
      </c>
    </row>
    <row r="33" spans="4:18" x14ac:dyDescent="0.25">
      <c r="D33" s="4">
        <v>12</v>
      </c>
      <c r="E33" s="5">
        <v>43941</v>
      </c>
      <c r="F33" s="6" t="s">
        <v>21</v>
      </c>
      <c r="G33" s="7">
        <v>43947</v>
      </c>
      <c r="H33" s="29">
        <v>4</v>
      </c>
      <c r="I33" s="29">
        <v>2</v>
      </c>
      <c r="J33" s="26"/>
      <c r="K33" s="26"/>
      <c r="L33" s="26"/>
      <c r="M33" s="29">
        <v>7</v>
      </c>
      <c r="N33" s="26">
        <f t="shared" si="0"/>
        <v>13</v>
      </c>
      <c r="O33" s="9"/>
      <c r="P33" s="31" t="s">
        <v>77</v>
      </c>
      <c r="Q33" s="9"/>
    </row>
    <row r="34" spans="4:18" ht="11.5" x14ac:dyDescent="0.25">
      <c r="D34" s="4">
        <v>13</v>
      </c>
      <c r="E34" s="5">
        <v>43948</v>
      </c>
      <c r="F34" s="6" t="s">
        <v>21</v>
      </c>
      <c r="G34" s="7">
        <v>43954</v>
      </c>
      <c r="H34" s="29">
        <v>2</v>
      </c>
      <c r="I34" s="29">
        <v>2</v>
      </c>
      <c r="J34" s="26"/>
      <c r="K34" s="26"/>
      <c r="L34" s="26"/>
      <c r="M34" s="29">
        <v>6</v>
      </c>
      <c r="N34" s="26">
        <f t="shared" si="0"/>
        <v>10</v>
      </c>
      <c r="O34" s="9"/>
      <c r="P34" s="30">
        <v>11</v>
      </c>
      <c r="Q34" s="9"/>
      <c r="R34" s="14" t="s">
        <v>27</v>
      </c>
    </row>
    <row r="35" spans="4:18" ht="12" x14ac:dyDescent="0.3">
      <c r="D35" s="4">
        <v>14</v>
      </c>
      <c r="E35" s="5">
        <v>43955</v>
      </c>
      <c r="F35" s="6" t="s">
        <v>21</v>
      </c>
      <c r="G35" s="7">
        <v>43961</v>
      </c>
      <c r="H35" s="29"/>
      <c r="I35" s="29"/>
      <c r="J35" s="26"/>
      <c r="K35" s="26"/>
      <c r="L35" s="26"/>
      <c r="M35" s="29"/>
      <c r="N35" s="26">
        <f t="shared" si="0"/>
        <v>0</v>
      </c>
      <c r="O35" s="9"/>
      <c r="P35" s="30"/>
      <c r="Q35" s="9"/>
      <c r="R35" s="15"/>
    </row>
    <row r="36" spans="4:18" ht="12" x14ac:dyDescent="0.3">
      <c r="D36" s="4">
        <v>15</v>
      </c>
      <c r="E36" s="5">
        <v>43962</v>
      </c>
      <c r="F36" s="6" t="s">
        <v>21</v>
      </c>
      <c r="G36" s="7">
        <v>43965</v>
      </c>
      <c r="H36" s="29"/>
      <c r="I36" s="29"/>
      <c r="J36" s="26"/>
      <c r="K36" s="26"/>
      <c r="L36" s="26"/>
      <c r="M36" s="29"/>
      <c r="N36" s="26">
        <f t="shared" si="0"/>
        <v>0</v>
      </c>
      <c r="O36" s="9"/>
      <c r="P36" s="30"/>
      <c r="Q36" s="9"/>
      <c r="R36" s="15"/>
    </row>
    <row r="37" spans="4:18" ht="11.5" x14ac:dyDescent="0.25">
      <c r="D37" s="16"/>
      <c r="E37" s="5">
        <v>43966</v>
      </c>
      <c r="F37" s="6" t="s">
        <v>21</v>
      </c>
      <c r="G37" s="7">
        <v>43604</v>
      </c>
      <c r="H37" s="29"/>
      <c r="I37" s="29"/>
      <c r="J37" s="26"/>
      <c r="K37" s="26"/>
      <c r="L37" s="26"/>
      <c r="M37" s="29"/>
      <c r="N37" s="26">
        <f t="shared" si="0"/>
        <v>0</v>
      </c>
      <c r="O37" s="9"/>
      <c r="P37" s="30"/>
      <c r="Q37" s="9"/>
      <c r="R37" s="17" t="s">
        <v>28</v>
      </c>
    </row>
    <row r="38" spans="4:18" ht="11.5" x14ac:dyDescent="0.25">
      <c r="D38" s="18" t="s">
        <v>29</v>
      </c>
      <c r="E38" s="19">
        <v>43605</v>
      </c>
      <c r="F38" s="20" t="s">
        <v>21</v>
      </c>
      <c r="G38" s="21">
        <v>43622</v>
      </c>
      <c r="H38" s="29">
        <v>3</v>
      </c>
      <c r="I38" s="29"/>
      <c r="J38" s="26"/>
      <c r="K38" s="26"/>
      <c r="L38" s="26"/>
      <c r="M38" s="29"/>
      <c r="N38" s="26">
        <f t="shared" si="0"/>
        <v>3</v>
      </c>
      <c r="O38" s="9" t="s">
        <v>78</v>
      </c>
      <c r="P38" s="30"/>
      <c r="Q38" s="9"/>
      <c r="R38" s="22"/>
    </row>
    <row r="39" spans="4:18" ht="12.75" customHeight="1" x14ac:dyDescent="0.25">
      <c r="D39" s="48" t="s">
        <v>30</v>
      </c>
      <c r="E39" s="48"/>
      <c r="F39" s="48"/>
      <c r="G39" s="48"/>
      <c r="H39" s="24">
        <f t="shared" ref="H39:N39" si="1">SUM(H21:H38)</f>
        <v>45</v>
      </c>
      <c r="I39" s="24">
        <f t="shared" si="1"/>
        <v>15</v>
      </c>
      <c r="J39" s="24">
        <f t="shared" si="1"/>
        <v>0</v>
      </c>
      <c r="K39" s="24">
        <f t="shared" si="1"/>
        <v>0</v>
      </c>
      <c r="L39" s="24">
        <f t="shared" si="1"/>
        <v>0</v>
      </c>
      <c r="M39" s="24">
        <f t="shared" si="1"/>
        <v>90</v>
      </c>
      <c r="N39" s="24">
        <f t="shared" si="1"/>
        <v>150</v>
      </c>
      <c r="O39" s="23"/>
      <c r="P39" s="23"/>
      <c r="Q39" s="23"/>
    </row>
    <row r="40" spans="4:18" ht="13.5" customHeight="1" x14ac:dyDescent="0.25">
      <c r="D40" s="57" t="s">
        <v>41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4:18" ht="13.5" customHeight="1" x14ac:dyDescent="0.25">
      <c r="D41" s="55" t="s">
        <v>42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</row>
    <row r="42" spans="4:18" ht="13.5" customHeight="1" x14ac:dyDescent="0.25">
      <c r="D42" s="55" t="s">
        <v>43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</row>
    <row r="43" spans="4:18" ht="13.5" customHeight="1" x14ac:dyDescent="0.25">
      <c r="D43" s="55" t="s">
        <v>44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</row>
    <row r="44" spans="4:18" ht="13.5" customHeight="1" x14ac:dyDescent="0.25">
      <c r="D44" s="55" t="s">
        <v>45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</row>
  </sheetData>
  <sheetProtection selectLockedCells="1" selectUnlockedCells="1"/>
  <mergeCells count="24">
    <mergeCell ref="D43:Q43"/>
    <mergeCell ref="D44:Q44"/>
    <mergeCell ref="Q19:Q20"/>
    <mergeCell ref="H31:Q31"/>
    <mergeCell ref="D39:G39"/>
    <mergeCell ref="D40:Q40"/>
    <mergeCell ref="D41:Q41"/>
    <mergeCell ref="D42:Q42"/>
    <mergeCell ref="D19:G20"/>
    <mergeCell ref="H19:H20"/>
    <mergeCell ref="I19:K19"/>
    <mergeCell ref="L19:L20"/>
    <mergeCell ref="M19:M20"/>
    <mergeCell ref="D15:Q15"/>
    <mergeCell ref="D16:Q16"/>
    <mergeCell ref="D17:Q17"/>
    <mergeCell ref="D18:G18"/>
    <mergeCell ref="I18:N18"/>
    <mergeCell ref="O18:P18"/>
    <mergeCell ref="D11:G12"/>
    <mergeCell ref="H11:O11"/>
    <mergeCell ref="P11:Q12"/>
    <mergeCell ref="H12:M12"/>
    <mergeCell ref="N12:O12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R44"/>
  <sheetViews>
    <sheetView topLeftCell="B2" zoomScale="130" zoomScaleNormal="130" workbookViewId="0">
      <selection activeCell="N13" sqref="N13"/>
    </sheetView>
  </sheetViews>
  <sheetFormatPr baseColWidth="10" defaultColWidth="17.42578125" defaultRowHeight="10.5" x14ac:dyDescent="0.25"/>
  <cols>
    <col min="1" max="3" width="17.42578125" customWidth="1"/>
    <col min="4" max="4" width="4.7109375" customWidth="1"/>
    <col min="5" max="5" width="8.42578125" customWidth="1"/>
    <col min="6" max="6" width="3.7109375" customWidth="1"/>
    <col min="7" max="7" width="8.42578125" customWidth="1"/>
    <col min="8" max="8" width="14.28515625" customWidth="1"/>
    <col min="9" max="9" width="10.85546875" customWidth="1"/>
    <col min="10" max="10" width="11.7109375" customWidth="1"/>
    <col min="11" max="11" width="14.7109375" customWidth="1"/>
    <col min="12" max="12" width="14.140625" customWidth="1"/>
    <col min="13" max="13" width="13.140625" customWidth="1"/>
    <col min="14" max="14" width="12.7109375" customWidth="1"/>
    <col min="15" max="17" width="17.42578125" customWidth="1"/>
    <col min="18" max="18" width="31" customWidth="1"/>
  </cols>
  <sheetData>
    <row r="11" spans="4:17" ht="56.75" customHeight="1" x14ac:dyDescent="0.25">
      <c r="D11" s="34"/>
      <c r="E11" s="34"/>
      <c r="F11" s="34"/>
      <c r="G11" s="34"/>
      <c r="H11" s="35" t="s">
        <v>0</v>
      </c>
      <c r="I11" s="35"/>
      <c r="J11" s="35"/>
      <c r="K11" s="35"/>
      <c r="L11" s="35"/>
      <c r="M11" s="35"/>
      <c r="N11" s="35"/>
      <c r="O11" s="35"/>
      <c r="P11" s="36" t="s">
        <v>1</v>
      </c>
      <c r="Q11" s="36"/>
    </row>
    <row r="12" spans="4:17" ht="56.75" customHeight="1" x14ac:dyDescent="0.25">
      <c r="D12" s="34"/>
      <c r="E12" s="34"/>
      <c r="F12" s="34"/>
      <c r="G12" s="34"/>
      <c r="H12" s="37" t="s">
        <v>2</v>
      </c>
      <c r="I12" s="37"/>
      <c r="J12" s="37"/>
      <c r="K12" s="37"/>
      <c r="L12" s="37"/>
      <c r="M12" s="37"/>
      <c r="N12" s="38" t="s">
        <v>104</v>
      </c>
      <c r="O12" s="38"/>
      <c r="P12" s="36"/>
      <c r="Q12" s="36"/>
    </row>
    <row r="15" spans="4:17" ht="13.5" customHeight="1" x14ac:dyDescent="0.25">
      <c r="D15" s="39" t="s">
        <v>95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4:17" ht="13.5" customHeight="1" x14ac:dyDescent="0.25">
      <c r="D16" s="53" t="s">
        <v>102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  <row r="17" spans="4:18" ht="13.5" customHeight="1" x14ac:dyDescent="0.25">
      <c r="D17" s="53" t="s">
        <v>103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</row>
    <row r="18" spans="4:18" ht="11.5" x14ac:dyDescent="0.25">
      <c r="D18" s="54" t="s">
        <v>5</v>
      </c>
      <c r="E18" s="54"/>
      <c r="F18" s="54"/>
      <c r="G18" s="54"/>
      <c r="H18" s="1"/>
      <c r="I18" s="43"/>
      <c r="J18" s="43"/>
      <c r="K18" s="43"/>
      <c r="L18" s="43"/>
      <c r="M18" s="43"/>
      <c r="N18" s="43"/>
      <c r="O18" s="44" t="s">
        <v>6</v>
      </c>
      <c r="P18" s="44"/>
      <c r="Q18" s="1" t="s">
        <v>7</v>
      </c>
    </row>
    <row r="19" spans="4:18" ht="12.75" customHeight="1" x14ac:dyDescent="0.25">
      <c r="D19" s="51" t="s">
        <v>8</v>
      </c>
      <c r="E19" s="51"/>
      <c r="F19" s="51"/>
      <c r="G19" s="51"/>
      <c r="H19" s="52" t="s">
        <v>9</v>
      </c>
      <c r="I19" s="52" t="s">
        <v>10</v>
      </c>
      <c r="J19" s="52"/>
      <c r="K19" s="52"/>
      <c r="L19" s="52" t="s">
        <v>11</v>
      </c>
      <c r="M19" s="52" t="s">
        <v>12</v>
      </c>
      <c r="N19" s="3" t="s">
        <v>13</v>
      </c>
      <c r="O19" s="3" t="s">
        <v>14</v>
      </c>
      <c r="P19" s="3" t="s">
        <v>15</v>
      </c>
      <c r="Q19" s="46" t="s">
        <v>16</v>
      </c>
    </row>
    <row r="20" spans="4:18" ht="31.5" x14ac:dyDescent="0.25">
      <c r="D20" s="51"/>
      <c r="E20" s="51"/>
      <c r="F20" s="51"/>
      <c r="G20" s="51"/>
      <c r="H20" s="52"/>
      <c r="I20" s="2" t="s">
        <v>17</v>
      </c>
      <c r="J20" s="2" t="s">
        <v>18</v>
      </c>
      <c r="K20" s="2" t="s">
        <v>19</v>
      </c>
      <c r="L20" s="52"/>
      <c r="M20" s="52"/>
      <c r="N20" s="2" t="s">
        <v>36</v>
      </c>
      <c r="O20" s="2" t="s">
        <v>37</v>
      </c>
      <c r="P20" s="2" t="s">
        <v>38</v>
      </c>
      <c r="Q20" s="46"/>
    </row>
    <row r="21" spans="4:18" ht="21" x14ac:dyDescent="0.25">
      <c r="D21" s="4">
        <v>1</v>
      </c>
      <c r="E21" s="5">
        <v>43859</v>
      </c>
      <c r="F21" s="6" t="s">
        <v>21</v>
      </c>
      <c r="G21" s="7">
        <v>43863</v>
      </c>
      <c r="H21" s="26">
        <v>1</v>
      </c>
      <c r="I21" s="26"/>
      <c r="J21" s="26"/>
      <c r="K21" s="26"/>
      <c r="L21" s="26"/>
      <c r="M21" s="26">
        <v>3</v>
      </c>
      <c r="N21" s="26">
        <f t="shared" ref="N21:N38" si="0">SUM(H21:M21)</f>
        <v>4</v>
      </c>
      <c r="O21" s="9"/>
      <c r="P21" s="9" t="s">
        <v>79</v>
      </c>
      <c r="Q21" s="9"/>
      <c r="R21" s="10" t="s">
        <v>22</v>
      </c>
    </row>
    <row r="22" spans="4:18" x14ac:dyDescent="0.25">
      <c r="D22" s="4">
        <v>2</v>
      </c>
      <c r="E22" s="5">
        <v>43864</v>
      </c>
      <c r="F22" s="6" t="s">
        <v>21</v>
      </c>
      <c r="G22" s="7">
        <v>43870</v>
      </c>
      <c r="H22" s="26">
        <v>3</v>
      </c>
      <c r="I22" s="26"/>
      <c r="J22" s="26"/>
      <c r="K22" s="26"/>
      <c r="L22" s="26"/>
      <c r="M22" s="26">
        <v>6</v>
      </c>
      <c r="N22" s="26">
        <f t="shared" si="0"/>
        <v>9</v>
      </c>
      <c r="O22" s="9"/>
      <c r="P22" s="9" t="s">
        <v>80</v>
      </c>
      <c r="Q22" s="9"/>
    </row>
    <row r="23" spans="4:18" x14ac:dyDescent="0.25">
      <c r="D23" s="4">
        <v>3</v>
      </c>
      <c r="E23" s="5">
        <v>43871</v>
      </c>
      <c r="F23" s="6" t="s">
        <v>21</v>
      </c>
      <c r="G23" s="7">
        <v>43877</v>
      </c>
      <c r="H23" s="26">
        <v>3</v>
      </c>
      <c r="I23" s="26"/>
      <c r="J23" s="26"/>
      <c r="K23" s="26"/>
      <c r="L23" s="26"/>
      <c r="M23" s="26">
        <v>6</v>
      </c>
      <c r="N23" s="26">
        <f t="shared" si="0"/>
        <v>9</v>
      </c>
      <c r="O23" s="9"/>
      <c r="P23" s="9" t="s">
        <v>81</v>
      </c>
      <c r="Q23" s="9"/>
    </row>
    <row r="24" spans="4:18" x14ac:dyDescent="0.25">
      <c r="D24" s="4">
        <v>4</v>
      </c>
      <c r="E24" s="5">
        <v>43878</v>
      </c>
      <c r="F24" s="6" t="s">
        <v>21</v>
      </c>
      <c r="G24" s="7">
        <v>43884</v>
      </c>
      <c r="H24" s="26">
        <v>3</v>
      </c>
      <c r="I24" s="26"/>
      <c r="J24" s="26"/>
      <c r="K24" s="26"/>
      <c r="L24" s="26"/>
      <c r="M24" s="26">
        <v>6</v>
      </c>
      <c r="N24" s="26">
        <f t="shared" si="0"/>
        <v>9</v>
      </c>
      <c r="O24" s="9"/>
      <c r="P24" s="9" t="s">
        <v>82</v>
      </c>
      <c r="Q24" s="9"/>
    </row>
    <row r="25" spans="4:18" ht="11.5" x14ac:dyDescent="0.25">
      <c r="D25" s="4">
        <v>5</v>
      </c>
      <c r="E25" s="5">
        <v>43885</v>
      </c>
      <c r="F25" s="6" t="s">
        <v>21</v>
      </c>
      <c r="G25" s="7">
        <v>43891</v>
      </c>
      <c r="H25" s="26">
        <v>2</v>
      </c>
      <c r="I25" s="26"/>
      <c r="J25" s="26"/>
      <c r="K25" s="26"/>
      <c r="L25" s="26"/>
      <c r="M25" s="26">
        <v>6</v>
      </c>
      <c r="N25" s="26">
        <f t="shared" si="0"/>
        <v>8</v>
      </c>
      <c r="O25" s="9"/>
      <c r="P25" s="9" t="s">
        <v>83</v>
      </c>
      <c r="Q25" s="9"/>
      <c r="R25" s="11" t="s">
        <v>23</v>
      </c>
    </row>
    <row r="26" spans="4:18" x14ac:dyDescent="0.25">
      <c r="D26" s="4">
        <v>6</v>
      </c>
      <c r="E26" s="5">
        <v>43892</v>
      </c>
      <c r="F26" s="6" t="s">
        <v>21</v>
      </c>
      <c r="G26" s="7">
        <v>43898</v>
      </c>
      <c r="H26" s="26">
        <v>3</v>
      </c>
      <c r="I26" s="26">
        <v>10</v>
      </c>
      <c r="J26" s="26"/>
      <c r="K26" s="26"/>
      <c r="L26" s="26"/>
      <c r="M26" s="26">
        <v>9</v>
      </c>
      <c r="N26" s="26">
        <f t="shared" si="0"/>
        <v>22</v>
      </c>
      <c r="O26" s="9"/>
      <c r="P26" s="9" t="s">
        <v>84</v>
      </c>
      <c r="Q26" s="9"/>
    </row>
    <row r="27" spans="4:18" x14ac:dyDescent="0.25">
      <c r="D27" s="4">
        <v>7</v>
      </c>
      <c r="E27" s="5">
        <v>43899</v>
      </c>
      <c r="F27" s="6" t="s">
        <v>21</v>
      </c>
      <c r="G27" s="7">
        <v>43905</v>
      </c>
      <c r="H27" s="26">
        <v>3</v>
      </c>
      <c r="I27" s="26">
        <v>3</v>
      </c>
      <c r="J27" s="26"/>
      <c r="K27" s="26"/>
      <c r="L27" s="26"/>
      <c r="M27" s="26">
        <v>8</v>
      </c>
      <c r="N27" s="26">
        <f t="shared" si="0"/>
        <v>14</v>
      </c>
      <c r="O27" s="9"/>
      <c r="P27" s="9" t="s">
        <v>85</v>
      </c>
      <c r="Q27" s="9"/>
    </row>
    <row r="28" spans="4:18" x14ac:dyDescent="0.25">
      <c r="D28" s="4">
        <v>8</v>
      </c>
      <c r="E28" s="5">
        <v>43906</v>
      </c>
      <c r="F28" s="6" t="s">
        <v>21</v>
      </c>
      <c r="G28" s="7">
        <v>43912</v>
      </c>
      <c r="H28" s="26">
        <v>3</v>
      </c>
      <c r="I28" s="26">
        <v>2</v>
      </c>
      <c r="J28" s="26"/>
      <c r="K28" s="26"/>
      <c r="L28" s="26"/>
      <c r="M28" s="26">
        <v>8</v>
      </c>
      <c r="N28" s="26">
        <f t="shared" si="0"/>
        <v>13</v>
      </c>
      <c r="O28" s="9"/>
      <c r="P28" s="9" t="s">
        <v>86</v>
      </c>
      <c r="Q28" s="9"/>
    </row>
    <row r="29" spans="4:18" x14ac:dyDescent="0.25">
      <c r="D29" s="4">
        <v>9</v>
      </c>
      <c r="E29" s="5">
        <v>43913</v>
      </c>
      <c r="F29" s="6" t="s">
        <v>21</v>
      </c>
      <c r="G29" s="7">
        <v>43919</v>
      </c>
      <c r="H29" s="26">
        <v>3</v>
      </c>
      <c r="I29" s="26"/>
      <c r="J29" s="26"/>
      <c r="K29" s="26"/>
      <c r="L29" s="26"/>
      <c r="M29" s="26">
        <v>6</v>
      </c>
      <c r="N29" s="26">
        <f t="shared" si="0"/>
        <v>9</v>
      </c>
      <c r="O29" s="9"/>
      <c r="P29" s="9" t="s">
        <v>87</v>
      </c>
      <c r="Q29" s="9"/>
    </row>
    <row r="30" spans="4:18" ht="13.65" customHeight="1" x14ac:dyDescent="0.25">
      <c r="D30" s="4">
        <v>10</v>
      </c>
      <c r="E30" s="5">
        <v>43920</v>
      </c>
      <c r="F30" s="6" t="s">
        <v>21</v>
      </c>
      <c r="G30" s="7">
        <v>43926</v>
      </c>
      <c r="H30" s="26">
        <v>3</v>
      </c>
      <c r="I30" s="26"/>
      <c r="J30" s="26"/>
      <c r="K30" s="26"/>
      <c r="L30" s="26"/>
      <c r="M30" s="26">
        <v>6</v>
      </c>
      <c r="N30" s="26">
        <f t="shared" si="0"/>
        <v>9</v>
      </c>
      <c r="O30" s="27"/>
      <c r="P30" s="33" t="s">
        <v>88</v>
      </c>
      <c r="Q30" s="27"/>
    </row>
    <row r="31" spans="4:18" ht="13.65" customHeight="1" x14ac:dyDescent="0.25">
      <c r="D31" s="4" t="s">
        <v>24</v>
      </c>
      <c r="E31" s="5">
        <v>43927</v>
      </c>
      <c r="F31" s="6" t="s">
        <v>21</v>
      </c>
      <c r="G31" s="7">
        <v>43933</v>
      </c>
      <c r="H31" s="56" t="s">
        <v>39</v>
      </c>
      <c r="I31" s="56"/>
      <c r="J31" s="56"/>
      <c r="K31" s="56"/>
      <c r="L31" s="56"/>
      <c r="M31" s="56"/>
      <c r="N31" s="56">
        <f t="shared" si="0"/>
        <v>0</v>
      </c>
      <c r="O31" s="56"/>
      <c r="P31" s="56"/>
      <c r="Q31" s="56"/>
    </row>
    <row r="32" spans="4:18" ht="11.5" x14ac:dyDescent="0.25">
      <c r="D32" s="4">
        <v>11</v>
      </c>
      <c r="E32" s="5">
        <v>43934</v>
      </c>
      <c r="F32" s="6" t="s">
        <v>21</v>
      </c>
      <c r="G32" s="7">
        <v>43940</v>
      </c>
      <c r="H32" s="26">
        <v>3</v>
      </c>
      <c r="I32" s="26"/>
      <c r="J32" s="26"/>
      <c r="K32" s="26"/>
      <c r="L32" s="26"/>
      <c r="M32" s="26">
        <v>5</v>
      </c>
      <c r="N32" s="26">
        <f t="shared" si="0"/>
        <v>8</v>
      </c>
      <c r="O32" s="9"/>
      <c r="P32" s="9" t="s">
        <v>89</v>
      </c>
      <c r="Q32" s="9"/>
      <c r="R32" s="13" t="s">
        <v>26</v>
      </c>
    </row>
    <row r="33" spans="4:18" x14ac:dyDescent="0.25">
      <c r="D33" s="4">
        <v>12</v>
      </c>
      <c r="E33" s="5">
        <v>43941</v>
      </c>
      <c r="F33" s="6" t="s">
        <v>21</v>
      </c>
      <c r="G33" s="7">
        <v>43947</v>
      </c>
      <c r="H33" s="26">
        <v>4</v>
      </c>
      <c r="I33" s="26"/>
      <c r="J33" s="26"/>
      <c r="K33" s="26"/>
      <c r="L33" s="26"/>
      <c r="M33" s="26">
        <v>6</v>
      </c>
      <c r="N33" s="26">
        <f t="shared" si="0"/>
        <v>10</v>
      </c>
      <c r="O33" s="9"/>
      <c r="P33" s="9" t="s">
        <v>90</v>
      </c>
      <c r="Q33" s="9"/>
    </row>
    <row r="34" spans="4:18" ht="11.5" x14ac:dyDescent="0.25">
      <c r="D34" s="4">
        <v>13</v>
      </c>
      <c r="E34" s="5">
        <v>43948</v>
      </c>
      <c r="F34" s="6" t="s">
        <v>21</v>
      </c>
      <c r="G34" s="7">
        <v>43954</v>
      </c>
      <c r="H34" s="26">
        <v>3</v>
      </c>
      <c r="I34" s="26"/>
      <c r="J34" s="26"/>
      <c r="K34" s="26"/>
      <c r="L34" s="26"/>
      <c r="M34" s="26">
        <v>5</v>
      </c>
      <c r="N34" s="26">
        <f t="shared" si="0"/>
        <v>8</v>
      </c>
      <c r="O34" s="9"/>
      <c r="P34" s="9" t="s">
        <v>91</v>
      </c>
      <c r="Q34" s="9"/>
      <c r="R34" s="14" t="s">
        <v>27</v>
      </c>
    </row>
    <row r="35" spans="4:18" ht="12" x14ac:dyDescent="0.3">
      <c r="D35" s="4">
        <v>14</v>
      </c>
      <c r="E35" s="5">
        <v>43955</v>
      </c>
      <c r="F35" s="6" t="s">
        <v>21</v>
      </c>
      <c r="G35" s="7">
        <v>43961</v>
      </c>
      <c r="H35" s="26">
        <v>3</v>
      </c>
      <c r="I35" s="26"/>
      <c r="J35" s="26"/>
      <c r="K35" s="26"/>
      <c r="L35" s="26"/>
      <c r="M35" s="26">
        <v>5</v>
      </c>
      <c r="N35" s="26">
        <f t="shared" si="0"/>
        <v>8</v>
      </c>
      <c r="O35" s="9"/>
      <c r="P35" s="9" t="s">
        <v>92</v>
      </c>
      <c r="Q35" s="9"/>
      <c r="R35" s="15"/>
    </row>
    <row r="36" spans="4:18" ht="12" x14ac:dyDescent="0.3">
      <c r="D36" s="4">
        <v>15</v>
      </c>
      <c r="E36" s="5">
        <v>43962</v>
      </c>
      <c r="F36" s="6" t="s">
        <v>21</v>
      </c>
      <c r="G36" s="7">
        <v>43965</v>
      </c>
      <c r="H36" s="26">
        <v>3</v>
      </c>
      <c r="I36" s="26"/>
      <c r="J36" s="26"/>
      <c r="K36" s="26"/>
      <c r="L36" s="26"/>
      <c r="M36" s="26">
        <v>5</v>
      </c>
      <c r="N36" s="26">
        <f t="shared" si="0"/>
        <v>8</v>
      </c>
      <c r="O36" s="9"/>
      <c r="P36" s="9" t="s">
        <v>93</v>
      </c>
      <c r="Q36" s="9"/>
      <c r="R36" s="15"/>
    </row>
    <row r="37" spans="4:18" ht="11.5" x14ac:dyDescent="0.25">
      <c r="D37" s="16"/>
      <c r="E37" s="5">
        <v>43966</v>
      </c>
      <c r="F37" s="6" t="s">
        <v>21</v>
      </c>
      <c r="G37" s="7">
        <v>43604</v>
      </c>
      <c r="H37" s="26"/>
      <c r="I37" s="26"/>
      <c r="J37" s="26"/>
      <c r="K37" s="26"/>
      <c r="L37" s="26"/>
      <c r="M37" s="26"/>
      <c r="N37" s="26">
        <f t="shared" si="0"/>
        <v>0</v>
      </c>
      <c r="O37" s="9"/>
      <c r="P37" s="9"/>
      <c r="Q37" s="9"/>
      <c r="R37" s="17" t="s">
        <v>28</v>
      </c>
    </row>
    <row r="38" spans="4:18" ht="21.65" customHeight="1" x14ac:dyDescent="0.25">
      <c r="D38" s="18" t="s">
        <v>29</v>
      </c>
      <c r="E38" s="19">
        <v>43605</v>
      </c>
      <c r="F38" s="20" t="s">
        <v>21</v>
      </c>
      <c r="G38" s="21">
        <v>43622</v>
      </c>
      <c r="H38" s="26">
        <v>2</v>
      </c>
      <c r="I38" s="26"/>
      <c r="J38" s="26"/>
      <c r="K38" s="26"/>
      <c r="L38" s="26"/>
      <c r="M38" s="26"/>
      <c r="N38" s="26">
        <f t="shared" si="0"/>
        <v>2</v>
      </c>
      <c r="O38" s="9" t="s">
        <v>94</v>
      </c>
      <c r="Q38" s="9"/>
      <c r="R38" s="22" t="s">
        <v>40</v>
      </c>
    </row>
    <row r="39" spans="4:18" ht="12.75" customHeight="1" x14ac:dyDescent="0.25">
      <c r="D39" s="48" t="s">
        <v>30</v>
      </c>
      <c r="E39" s="48"/>
      <c r="F39" s="48"/>
      <c r="G39" s="48"/>
      <c r="H39" s="24">
        <f t="shared" ref="H39:N39" si="1">SUM(H21:H38)</f>
        <v>45</v>
      </c>
      <c r="I39" s="24">
        <f t="shared" si="1"/>
        <v>15</v>
      </c>
      <c r="J39" s="24">
        <f t="shared" si="1"/>
        <v>0</v>
      </c>
      <c r="K39" s="24">
        <f t="shared" si="1"/>
        <v>0</v>
      </c>
      <c r="L39" s="24">
        <f t="shared" si="1"/>
        <v>0</v>
      </c>
      <c r="M39" s="24">
        <f t="shared" si="1"/>
        <v>90</v>
      </c>
      <c r="N39" s="24">
        <f t="shared" si="1"/>
        <v>150</v>
      </c>
      <c r="O39" s="23"/>
      <c r="P39" s="23"/>
      <c r="Q39" s="23"/>
    </row>
    <row r="40" spans="4:18" ht="13.5" customHeight="1" x14ac:dyDescent="0.25">
      <c r="D40" s="57" t="s">
        <v>41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4:18" ht="13.5" customHeight="1" x14ac:dyDescent="0.25">
      <c r="D41" s="55" t="s">
        <v>42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</row>
    <row r="42" spans="4:18" ht="13.5" customHeight="1" x14ac:dyDescent="0.25">
      <c r="D42" s="55" t="s">
        <v>43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</row>
    <row r="43" spans="4:18" ht="13.5" customHeight="1" x14ac:dyDescent="0.25">
      <c r="D43" s="55" t="s">
        <v>44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</row>
    <row r="44" spans="4:18" ht="13.5" customHeight="1" x14ac:dyDescent="0.25">
      <c r="D44" s="55" t="s">
        <v>45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</row>
  </sheetData>
  <sheetProtection selectLockedCells="1" selectUnlockedCells="1"/>
  <mergeCells count="24">
    <mergeCell ref="D43:Q43"/>
    <mergeCell ref="D44:Q44"/>
    <mergeCell ref="Q19:Q20"/>
    <mergeCell ref="H31:Q31"/>
    <mergeCell ref="D39:G39"/>
    <mergeCell ref="D40:Q40"/>
    <mergeCell ref="D41:Q41"/>
    <mergeCell ref="D42:Q42"/>
    <mergeCell ref="D19:G20"/>
    <mergeCell ref="H19:H20"/>
    <mergeCell ref="I19:K19"/>
    <mergeCell ref="L19:L20"/>
    <mergeCell ref="M19:M20"/>
    <mergeCell ref="D15:Q15"/>
    <mergeCell ref="D16:Q16"/>
    <mergeCell ref="D17:Q17"/>
    <mergeCell ref="D18:G18"/>
    <mergeCell ref="I18:N18"/>
    <mergeCell ref="O18:P18"/>
    <mergeCell ref="D11:G12"/>
    <mergeCell ref="H11:O11"/>
    <mergeCell ref="P11:Q12"/>
    <mergeCell ref="H12:M12"/>
    <mergeCell ref="N12:O12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R44"/>
  <sheetViews>
    <sheetView tabSelected="1" zoomScale="131" zoomScaleNormal="131" workbookViewId="0">
      <selection activeCell="N13" sqref="N13"/>
    </sheetView>
  </sheetViews>
  <sheetFormatPr baseColWidth="10" defaultColWidth="17.42578125" defaultRowHeight="10.5" x14ac:dyDescent="0.25"/>
  <cols>
    <col min="1" max="3" width="17.42578125" customWidth="1"/>
    <col min="4" max="4" width="4.7109375" customWidth="1"/>
    <col min="5" max="5" width="8.42578125" customWidth="1"/>
    <col min="6" max="6" width="3.7109375" customWidth="1"/>
    <col min="7" max="7" width="8.42578125" customWidth="1"/>
    <col min="8" max="8" width="14.28515625" customWidth="1"/>
    <col min="9" max="9" width="10.85546875" customWidth="1"/>
    <col min="10" max="10" width="11.7109375" customWidth="1"/>
    <col min="11" max="11" width="14.7109375" customWidth="1"/>
    <col min="12" max="12" width="14.140625" customWidth="1"/>
    <col min="13" max="13" width="13.140625" customWidth="1"/>
    <col min="14" max="14" width="12.7109375" customWidth="1"/>
    <col min="15" max="17" width="17.42578125" customWidth="1"/>
    <col min="18" max="18" width="31" customWidth="1"/>
  </cols>
  <sheetData>
    <row r="11" spans="4:17" ht="56.75" customHeight="1" x14ac:dyDescent="0.25">
      <c r="D11" s="34"/>
      <c r="E11" s="34"/>
      <c r="F11" s="34"/>
      <c r="G11" s="34"/>
      <c r="H11" s="35" t="s">
        <v>0</v>
      </c>
      <c r="I11" s="35"/>
      <c r="J11" s="35"/>
      <c r="K11" s="35"/>
      <c r="L11" s="35"/>
      <c r="M11" s="35"/>
      <c r="N11" s="35"/>
      <c r="O11" s="35"/>
      <c r="P11" s="36" t="s">
        <v>1</v>
      </c>
      <c r="Q11" s="36"/>
    </row>
    <row r="12" spans="4:17" ht="56.75" customHeight="1" x14ac:dyDescent="0.25">
      <c r="D12" s="34"/>
      <c r="E12" s="34"/>
      <c r="F12" s="34"/>
      <c r="G12" s="34"/>
      <c r="H12" s="37" t="s">
        <v>2</v>
      </c>
      <c r="I12" s="37"/>
      <c r="J12" s="37"/>
      <c r="K12" s="37"/>
      <c r="L12" s="37"/>
      <c r="M12" s="37"/>
      <c r="N12" s="38" t="s">
        <v>104</v>
      </c>
      <c r="O12" s="38"/>
      <c r="P12" s="36"/>
      <c r="Q12" s="36"/>
    </row>
    <row r="15" spans="4:17" ht="13.5" customHeight="1" x14ac:dyDescent="0.25">
      <c r="D15" s="39" t="s">
        <v>4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4:17" ht="13.5" customHeight="1" x14ac:dyDescent="0.25">
      <c r="D16" s="53" t="s">
        <v>34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  <row r="17" spans="4:18" ht="13.5" customHeight="1" x14ac:dyDescent="0.25">
      <c r="D17" s="53" t="s">
        <v>35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</row>
    <row r="18" spans="4:18" ht="11.5" x14ac:dyDescent="0.25">
      <c r="D18" s="54" t="s">
        <v>5</v>
      </c>
      <c r="E18" s="54"/>
      <c r="F18" s="54"/>
      <c r="G18" s="54"/>
      <c r="H18" s="1"/>
      <c r="I18" s="43"/>
      <c r="J18" s="43"/>
      <c r="K18" s="43"/>
      <c r="L18" s="43"/>
      <c r="M18" s="43"/>
      <c r="N18" s="43"/>
      <c r="O18" s="44" t="s">
        <v>6</v>
      </c>
      <c r="P18" s="44"/>
      <c r="Q18" s="1" t="s">
        <v>7</v>
      </c>
    </row>
    <row r="19" spans="4:18" ht="12.75" customHeight="1" x14ac:dyDescent="0.25">
      <c r="D19" s="51" t="s">
        <v>8</v>
      </c>
      <c r="E19" s="51"/>
      <c r="F19" s="51"/>
      <c r="G19" s="51"/>
      <c r="H19" s="52" t="s">
        <v>9</v>
      </c>
      <c r="I19" s="52" t="s">
        <v>10</v>
      </c>
      <c r="J19" s="52"/>
      <c r="K19" s="52"/>
      <c r="L19" s="52" t="s">
        <v>11</v>
      </c>
      <c r="M19" s="52" t="s">
        <v>12</v>
      </c>
      <c r="N19" s="3" t="s">
        <v>13</v>
      </c>
      <c r="O19" s="3" t="s">
        <v>14</v>
      </c>
      <c r="P19" s="3" t="s">
        <v>15</v>
      </c>
      <c r="Q19" s="46" t="s">
        <v>16</v>
      </c>
    </row>
    <row r="20" spans="4:18" ht="31.5" x14ac:dyDescent="0.25">
      <c r="D20" s="51"/>
      <c r="E20" s="51"/>
      <c r="F20" s="51"/>
      <c r="G20" s="51"/>
      <c r="H20" s="52"/>
      <c r="I20" s="2" t="s">
        <v>17</v>
      </c>
      <c r="J20" s="2" t="s">
        <v>18</v>
      </c>
      <c r="K20" s="2" t="s">
        <v>19</v>
      </c>
      <c r="L20" s="52"/>
      <c r="M20" s="52"/>
      <c r="N20" s="2" t="s">
        <v>36</v>
      </c>
      <c r="O20" s="2" t="s">
        <v>37</v>
      </c>
      <c r="P20" s="2" t="s">
        <v>38</v>
      </c>
      <c r="Q20" s="46"/>
    </row>
    <row r="21" spans="4:18" x14ac:dyDescent="0.25">
      <c r="D21" s="4">
        <v>1</v>
      </c>
      <c r="E21" s="5">
        <v>43859</v>
      </c>
      <c r="F21" s="6" t="s">
        <v>21</v>
      </c>
      <c r="G21" s="7">
        <v>43863</v>
      </c>
      <c r="H21" s="26"/>
      <c r="I21" s="26"/>
      <c r="J21" s="26"/>
      <c r="K21" s="26"/>
      <c r="L21" s="26"/>
      <c r="M21" s="26"/>
      <c r="N21" s="26">
        <f t="shared" ref="N21:N38" si="0">SUM(H21:M21)</f>
        <v>0</v>
      </c>
      <c r="O21" s="9"/>
      <c r="P21" s="9"/>
      <c r="Q21" s="9"/>
      <c r="R21" s="10" t="s">
        <v>22</v>
      </c>
    </row>
    <row r="22" spans="4:18" x14ac:dyDescent="0.25">
      <c r="D22" s="4">
        <v>2</v>
      </c>
      <c r="E22" s="5">
        <v>43864</v>
      </c>
      <c r="F22" s="6" t="s">
        <v>21</v>
      </c>
      <c r="G22" s="7">
        <v>43870</v>
      </c>
      <c r="H22" s="26"/>
      <c r="I22" s="26"/>
      <c r="J22" s="26"/>
      <c r="K22" s="26"/>
      <c r="L22" s="26"/>
      <c r="M22" s="26"/>
      <c r="N22" s="26">
        <f t="shared" si="0"/>
        <v>0</v>
      </c>
      <c r="O22" s="9"/>
      <c r="P22" s="9"/>
      <c r="Q22" s="9"/>
    </row>
    <row r="23" spans="4:18" x14ac:dyDescent="0.25">
      <c r="D23" s="4">
        <v>3</v>
      </c>
      <c r="E23" s="5">
        <v>43871</v>
      </c>
      <c r="F23" s="6" t="s">
        <v>21</v>
      </c>
      <c r="G23" s="7">
        <v>43877</v>
      </c>
      <c r="H23" s="26"/>
      <c r="I23" s="26"/>
      <c r="J23" s="26"/>
      <c r="K23" s="26"/>
      <c r="L23" s="26"/>
      <c r="M23" s="26"/>
      <c r="N23" s="26">
        <f t="shared" si="0"/>
        <v>0</v>
      </c>
      <c r="O23" s="9"/>
      <c r="P23" s="9"/>
      <c r="Q23" s="9"/>
    </row>
    <row r="24" spans="4:18" x14ac:dyDescent="0.25">
      <c r="D24" s="4">
        <v>4</v>
      </c>
      <c r="E24" s="5">
        <v>43878</v>
      </c>
      <c r="F24" s="6" t="s">
        <v>21</v>
      </c>
      <c r="G24" s="7">
        <v>43884</v>
      </c>
      <c r="H24" s="26"/>
      <c r="I24" s="26"/>
      <c r="J24" s="26"/>
      <c r="K24" s="26"/>
      <c r="L24" s="26"/>
      <c r="M24" s="26"/>
      <c r="N24" s="26">
        <f t="shared" si="0"/>
        <v>0</v>
      </c>
      <c r="O24" s="9"/>
      <c r="P24" s="9"/>
      <c r="Q24" s="9"/>
    </row>
    <row r="25" spans="4:18" ht="11.5" x14ac:dyDescent="0.25">
      <c r="D25" s="4">
        <v>5</v>
      </c>
      <c r="E25" s="5">
        <v>43885</v>
      </c>
      <c r="F25" s="6" t="s">
        <v>21</v>
      </c>
      <c r="G25" s="7">
        <v>43891</v>
      </c>
      <c r="H25" s="26"/>
      <c r="I25" s="26"/>
      <c r="J25" s="26"/>
      <c r="K25" s="26"/>
      <c r="L25" s="26"/>
      <c r="M25" s="26"/>
      <c r="N25" s="26">
        <f t="shared" si="0"/>
        <v>0</v>
      </c>
      <c r="O25" s="9"/>
      <c r="P25" s="9"/>
      <c r="Q25" s="9"/>
      <c r="R25" s="11" t="s">
        <v>23</v>
      </c>
    </row>
    <row r="26" spans="4:18" x14ac:dyDescent="0.25">
      <c r="D26" s="4">
        <v>6</v>
      </c>
      <c r="E26" s="5">
        <v>43892</v>
      </c>
      <c r="F26" s="6" t="s">
        <v>21</v>
      </c>
      <c r="G26" s="7">
        <v>43898</v>
      </c>
      <c r="H26" s="26"/>
      <c r="I26" s="26"/>
      <c r="J26" s="26"/>
      <c r="K26" s="26"/>
      <c r="L26" s="26"/>
      <c r="M26" s="26"/>
      <c r="N26" s="26">
        <f t="shared" si="0"/>
        <v>0</v>
      </c>
      <c r="O26" s="9"/>
      <c r="P26" s="9"/>
      <c r="Q26" s="9"/>
    </row>
    <row r="27" spans="4:18" x14ac:dyDescent="0.25">
      <c r="D27" s="4">
        <v>7</v>
      </c>
      <c r="E27" s="5">
        <v>43899</v>
      </c>
      <c r="F27" s="6" t="s">
        <v>21</v>
      </c>
      <c r="G27" s="7">
        <v>43905</v>
      </c>
      <c r="H27" s="26"/>
      <c r="I27" s="26"/>
      <c r="J27" s="26"/>
      <c r="K27" s="26"/>
      <c r="L27" s="26"/>
      <c r="M27" s="26"/>
      <c r="N27" s="26">
        <f t="shared" si="0"/>
        <v>0</v>
      </c>
      <c r="O27" s="9"/>
      <c r="P27" s="9"/>
      <c r="Q27" s="9"/>
    </row>
    <row r="28" spans="4:18" x14ac:dyDescent="0.25">
      <c r="D28" s="4">
        <v>8</v>
      </c>
      <c r="E28" s="5">
        <v>43906</v>
      </c>
      <c r="F28" s="6" t="s">
        <v>21</v>
      </c>
      <c r="G28" s="7">
        <v>43912</v>
      </c>
      <c r="H28" s="26"/>
      <c r="I28" s="26"/>
      <c r="J28" s="26"/>
      <c r="K28" s="26"/>
      <c r="L28" s="26"/>
      <c r="M28" s="26"/>
      <c r="N28" s="26">
        <f t="shared" si="0"/>
        <v>0</v>
      </c>
      <c r="O28" s="9"/>
      <c r="P28" s="9"/>
      <c r="Q28" s="9"/>
    </row>
    <row r="29" spans="4:18" x14ac:dyDescent="0.25">
      <c r="D29" s="4">
        <v>9</v>
      </c>
      <c r="E29" s="5">
        <v>43913</v>
      </c>
      <c r="F29" s="6" t="s">
        <v>21</v>
      </c>
      <c r="G29" s="7">
        <v>43919</v>
      </c>
      <c r="H29" s="26"/>
      <c r="I29" s="26"/>
      <c r="J29" s="26"/>
      <c r="K29" s="26"/>
      <c r="L29" s="26"/>
      <c r="M29" s="26"/>
      <c r="N29" s="26">
        <f t="shared" si="0"/>
        <v>0</v>
      </c>
      <c r="O29" s="9"/>
      <c r="P29" s="9"/>
      <c r="Q29" s="9"/>
    </row>
    <row r="30" spans="4:18" ht="13.65" customHeight="1" x14ac:dyDescent="0.25">
      <c r="D30" s="4">
        <v>10</v>
      </c>
      <c r="E30" s="5">
        <v>43920</v>
      </c>
      <c r="F30" s="6" t="s">
        <v>21</v>
      </c>
      <c r="G30" s="7">
        <v>43926</v>
      </c>
      <c r="H30" s="26"/>
      <c r="I30" s="26"/>
      <c r="J30" s="26"/>
      <c r="K30" s="26"/>
      <c r="L30" s="26"/>
      <c r="M30" s="26"/>
      <c r="N30" s="26">
        <f t="shared" si="0"/>
        <v>0</v>
      </c>
      <c r="O30" s="27"/>
      <c r="P30" s="27"/>
      <c r="Q30" s="27"/>
    </row>
    <row r="31" spans="4:18" ht="13.65" customHeight="1" x14ac:dyDescent="0.25">
      <c r="D31" s="4" t="s">
        <v>24</v>
      </c>
      <c r="E31" s="5">
        <v>43927</v>
      </c>
      <c r="F31" s="6" t="s">
        <v>21</v>
      </c>
      <c r="G31" s="7">
        <v>43933</v>
      </c>
      <c r="H31" s="56" t="s">
        <v>39</v>
      </c>
      <c r="I31" s="56"/>
      <c r="J31" s="56"/>
      <c r="K31" s="56"/>
      <c r="L31" s="56"/>
      <c r="M31" s="56"/>
      <c r="N31" s="56">
        <f t="shared" si="0"/>
        <v>0</v>
      </c>
      <c r="O31" s="56"/>
      <c r="P31" s="56"/>
      <c r="Q31" s="56"/>
    </row>
    <row r="32" spans="4:18" ht="11.5" x14ac:dyDescent="0.25">
      <c r="D32" s="4">
        <v>11</v>
      </c>
      <c r="E32" s="5">
        <v>43934</v>
      </c>
      <c r="F32" s="6" t="s">
        <v>21</v>
      </c>
      <c r="G32" s="7">
        <v>43940</v>
      </c>
      <c r="H32" s="26"/>
      <c r="I32" s="26"/>
      <c r="J32" s="26"/>
      <c r="K32" s="26"/>
      <c r="L32" s="26"/>
      <c r="M32" s="26"/>
      <c r="N32" s="26">
        <f t="shared" si="0"/>
        <v>0</v>
      </c>
      <c r="O32" s="9"/>
      <c r="P32" s="9"/>
      <c r="Q32" s="9"/>
      <c r="R32" s="13" t="s">
        <v>26</v>
      </c>
    </row>
    <row r="33" spans="4:18" x14ac:dyDescent="0.25">
      <c r="D33" s="4">
        <v>12</v>
      </c>
      <c r="E33" s="5">
        <v>43941</v>
      </c>
      <c r="F33" s="6" t="s">
        <v>21</v>
      </c>
      <c r="G33" s="7">
        <v>43947</v>
      </c>
      <c r="H33" s="26"/>
      <c r="I33" s="26"/>
      <c r="J33" s="26"/>
      <c r="K33" s="26"/>
      <c r="L33" s="26"/>
      <c r="M33" s="26"/>
      <c r="N33" s="26">
        <f t="shared" si="0"/>
        <v>0</v>
      </c>
      <c r="O33" s="9"/>
      <c r="P33" s="9"/>
      <c r="Q33" s="9"/>
    </row>
    <row r="34" spans="4:18" ht="11.5" x14ac:dyDescent="0.25">
      <c r="D34" s="4">
        <v>13</v>
      </c>
      <c r="E34" s="5">
        <v>43948</v>
      </c>
      <c r="F34" s="6" t="s">
        <v>21</v>
      </c>
      <c r="G34" s="7">
        <v>43954</v>
      </c>
      <c r="H34" s="26"/>
      <c r="I34" s="26"/>
      <c r="J34" s="26"/>
      <c r="K34" s="26"/>
      <c r="L34" s="26"/>
      <c r="M34" s="26"/>
      <c r="N34" s="26">
        <f t="shared" si="0"/>
        <v>0</v>
      </c>
      <c r="O34" s="9"/>
      <c r="P34" s="9"/>
      <c r="Q34" s="9"/>
      <c r="R34" s="14" t="s">
        <v>27</v>
      </c>
    </row>
    <row r="35" spans="4:18" ht="12" x14ac:dyDescent="0.3">
      <c r="D35" s="4">
        <v>14</v>
      </c>
      <c r="E35" s="5">
        <v>43955</v>
      </c>
      <c r="F35" s="6" t="s">
        <v>21</v>
      </c>
      <c r="G35" s="7">
        <v>43961</v>
      </c>
      <c r="H35" s="26"/>
      <c r="I35" s="26"/>
      <c r="J35" s="26"/>
      <c r="K35" s="26"/>
      <c r="L35" s="26"/>
      <c r="M35" s="26"/>
      <c r="N35" s="26">
        <f t="shared" si="0"/>
        <v>0</v>
      </c>
      <c r="O35" s="9"/>
      <c r="P35" s="9"/>
      <c r="Q35" s="9"/>
      <c r="R35" s="15"/>
    </row>
    <row r="36" spans="4:18" ht="12" x14ac:dyDescent="0.3">
      <c r="D36" s="4">
        <v>15</v>
      </c>
      <c r="E36" s="5">
        <v>43962</v>
      </c>
      <c r="F36" s="6" t="s">
        <v>21</v>
      </c>
      <c r="G36" s="7">
        <v>43965</v>
      </c>
      <c r="H36" s="26"/>
      <c r="I36" s="26"/>
      <c r="J36" s="26"/>
      <c r="K36" s="26"/>
      <c r="L36" s="26"/>
      <c r="M36" s="26"/>
      <c r="N36" s="26">
        <f t="shared" si="0"/>
        <v>0</v>
      </c>
      <c r="O36" s="9"/>
      <c r="P36" s="9"/>
      <c r="Q36" s="9"/>
      <c r="R36" s="15"/>
    </row>
    <row r="37" spans="4:18" ht="11.5" x14ac:dyDescent="0.25">
      <c r="D37" s="16"/>
      <c r="E37" s="5">
        <v>43966</v>
      </c>
      <c r="F37" s="6" t="s">
        <v>21</v>
      </c>
      <c r="G37" s="7">
        <v>43604</v>
      </c>
      <c r="H37" s="26"/>
      <c r="I37" s="26"/>
      <c r="J37" s="26"/>
      <c r="K37" s="26"/>
      <c r="L37" s="26"/>
      <c r="M37" s="26"/>
      <c r="N37" s="26">
        <f t="shared" si="0"/>
        <v>0</v>
      </c>
      <c r="O37" s="9"/>
      <c r="P37" s="9"/>
      <c r="Q37" s="9"/>
      <c r="R37" s="17" t="s">
        <v>28</v>
      </c>
    </row>
    <row r="38" spans="4:18" ht="11.5" x14ac:dyDescent="0.25">
      <c r="D38" s="18" t="s">
        <v>29</v>
      </c>
      <c r="E38" s="19">
        <v>43605</v>
      </c>
      <c r="F38" s="20" t="s">
        <v>21</v>
      </c>
      <c r="G38" s="21">
        <v>43622</v>
      </c>
      <c r="H38" s="26"/>
      <c r="I38" s="26"/>
      <c r="J38" s="26"/>
      <c r="K38" s="26"/>
      <c r="L38" s="26"/>
      <c r="M38" s="26"/>
      <c r="N38" s="26">
        <f t="shared" si="0"/>
        <v>0</v>
      </c>
      <c r="O38" s="9"/>
      <c r="P38" s="9"/>
      <c r="Q38" s="9"/>
      <c r="R38" s="22" t="s">
        <v>40</v>
      </c>
    </row>
    <row r="39" spans="4:18" ht="12.75" customHeight="1" x14ac:dyDescent="0.25">
      <c r="D39" s="48" t="s">
        <v>30</v>
      </c>
      <c r="E39" s="48"/>
      <c r="F39" s="48"/>
      <c r="G39" s="48"/>
      <c r="H39" s="24">
        <f t="shared" ref="H39:N39" si="1">SUM(H21:H38)</f>
        <v>0</v>
      </c>
      <c r="I39" s="24">
        <f t="shared" si="1"/>
        <v>0</v>
      </c>
      <c r="J39" s="24">
        <f t="shared" si="1"/>
        <v>0</v>
      </c>
      <c r="K39" s="24">
        <f t="shared" si="1"/>
        <v>0</v>
      </c>
      <c r="L39" s="24">
        <f t="shared" si="1"/>
        <v>0</v>
      </c>
      <c r="M39" s="24">
        <f t="shared" si="1"/>
        <v>0</v>
      </c>
      <c r="N39" s="24">
        <f t="shared" si="1"/>
        <v>0</v>
      </c>
      <c r="O39" s="23"/>
      <c r="P39" s="23"/>
      <c r="Q39" s="23"/>
    </row>
    <row r="40" spans="4:18" ht="13.5" customHeight="1" x14ac:dyDescent="0.25">
      <c r="D40" s="57" t="s">
        <v>41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4:18" ht="13.5" customHeight="1" x14ac:dyDescent="0.25">
      <c r="D41" s="55" t="s">
        <v>42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</row>
    <row r="42" spans="4:18" ht="13.5" customHeight="1" x14ac:dyDescent="0.25">
      <c r="D42" s="55" t="s">
        <v>43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</row>
    <row r="43" spans="4:18" ht="13.5" customHeight="1" x14ac:dyDescent="0.25">
      <c r="D43" s="55" t="s">
        <v>44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</row>
    <row r="44" spans="4:18" ht="13.5" customHeight="1" x14ac:dyDescent="0.25">
      <c r="D44" s="55" t="s">
        <v>45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</row>
  </sheetData>
  <sheetProtection selectLockedCells="1" selectUnlockedCells="1"/>
  <mergeCells count="24">
    <mergeCell ref="D43:Q43"/>
    <mergeCell ref="D44:Q44"/>
    <mergeCell ref="Q19:Q20"/>
    <mergeCell ref="H31:Q31"/>
    <mergeCell ref="D39:G39"/>
    <mergeCell ref="D40:Q40"/>
    <mergeCell ref="D41:Q41"/>
    <mergeCell ref="D42:Q42"/>
    <mergeCell ref="D19:G20"/>
    <mergeCell ref="H19:H20"/>
    <mergeCell ref="I19:K19"/>
    <mergeCell ref="L19:L20"/>
    <mergeCell ref="M19:M20"/>
    <mergeCell ref="D15:Q15"/>
    <mergeCell ref="D16:Q16"/>
    <mergeCell ref="D17:Q17"/>
    <mergeCell ref="D18:G18"/>
    <mergeCell ref="I18:N18"/>
    <mergeCell ref="O18:P18"/>
    <mergeCell ref="D11:G12"/>
    <mergeCell ref="H11:O11"/>
    <mergeCell ref="P11:Q12"/>
    <mergeCell ref="H12:M12"/>
    <mergeCell ref="N12:O12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R44"/>
  <sheetViews>
    <sheetView topLeftCell="A22" zoomScale="131" zoomScaleNormal="131" workbookViewId="0">
      <selection activeCell="P30" sqref="P30"/>
    </sheetView>
  </sheetViews>
  <sheetFormatPr baseColWidth="10" defaultColWidth="17.42578125" defaultRowHeight="10.5" x14ac:dyDescent="0.25"/>
  <cols>
    <col min="1" max="3" width="17.42578125" customWidth="1"/>
    <col min="4" max="4" width="4.7109375" customWidth="1"/>
    <col min="5" max="5" width="8.42578125" customWidth="1"/>
    <col min="6" max="6" width="3.7109375" customWidth="1"/>
    <col min="7" max="7" width="8.42578125" customWidth="1"/>
    <col min="8" max="8" width="14.28515625" customWidth="1"/>
    <col min="9" max="9" width="10.85546875" customWidth="1"/>
    <col min="10" max="10" width="11.7109375" customWidth="1"/>
    <col min="11" max="11" width="14.7109375" customWidth="1"/>
    <col min="12" max="12" width="14.140625" customWidth="1"/>
    <col min="13" max="13" width="13.140625" customWidth="1"/>
    <col min="14" max="14" width="12.7109375" customWidth="1"/>
    <col min="15" max="17" width="17.42578125" customWidth="1"/>
    <col min="18" max="18" width="31" customWidth="1"/>
  </cols>
  <sheetData>
    <row r="11" spans="4:17" ht="56.75" customHeight="1" x14ac:dyDescent="0.25">
      <c r="D11" s="34"/>
      <c r="E11" s="34"/>
      <c r="F11" s="34"/>
      <c r="G11" s="34"/>
      <c r="H11" s="35" t="s">
        <v>0</v>
      </c>
      <c r="I11" s="35"/>
      <c r="J11" s="35"/>
      <c r="K11" s="35"/>
      <c r="L11" s="35"/>
      <c r="M11" s="35"/>
      <c r="N11" s="35"/>
      <c r="O11" s="35"/>
      <c r="P11" s="36" t="s">
        <v>1</v>
      </c>
      <c r="Q11" s="36"/>
    </row>
    <row r="12" spans="4:17" ht="56.75" customHeight="1" x14ac:dyDescent="0.25">
      <c r="D12" s="34"/>
      <c r="E12" s="34"/>
      <c r="F12" s="34"/>
      <c r="G12" s="34"/>
      <c r="H12" s="37" t="s">
        <v>2</v>
      </c>
      <c r="I12" s="37"/>
      <c r="J12" s="37"/>
      <c r="K12" s="37"/>
      <c r="L12" s="37"/>
      <c r="M12" s="37"/>
      <c r="N12" s="38" t="s">
        <v>3</v>
      </c>
      <c r="O12" s="38"/>
      <c r="P12" s="36"/>
      <c r="Q12" s="36"/>
    </row>
    <row r="15" spans="4:17" ht="13.5" customHeight="1" x14ac:dyDescent="0.25">
      <c r="D15" s="39" t="s">
        <v>4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4:17" ht="13.5" customHeight="1" x14ac:dyDescent="0.25">
      <c r="D16" s="53" t="s">
        <v>34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  <row r="17" spans="4:18" ht="13.5" customHeight="1" x14ac:dyDescent="0.25">
      <c r="D17" s="53" t="s">
        <v>35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</row>
    <row r="18" spans="4:18" ht="11.5" x14ac:dyDescent="0.25">
      <c r="D18" s="54" t="s">
        <v>5</v>
      </c>
      <c r="E18" s="54"/>
      <c r="F18" s="54"/>
      <c r="G18" s="54"/>
      <c r="H18" s="1"/>
      <c r="I18" s="43"/>
      <c r="J18" s="43"/>
      <c r="K18" s="43"/>
      <c r="L18" s="43"/>
      <c r="M18" s="43"/>
      <c r="N18" s="43"/>
      <c r="O18" s="44" t="s">
        <v>6</v>
      </c>
      <c r="P18" s="44"/>
      <c r="Q18" s="1" t="s">
        <v>7</v>
      </c>
    </row>
    <row r="19" spans="4:18" ht="12.75" customHeight="1" x14ac:dyDescent="0.25">
      <c r="D19" s="51" t="s">
        <v>8</v>
      </c>
      <c r="E19" s="51"/>
      <c r="F19" s="51"/>
      <c r="G19" s="51"/>
      <c r="H19" s="52" t="s">
        <v>9</v>
      </c>
      <c r="I19" s="52" t="s">
        <v>10</v>
      </c>
      <c r="J19" s="52"/>
      <c r="K19" s="52"/>
      <c r="L19" s="52" t="s">
        <v>11</v>
      </c>
      <c r="M19" s="52" t="s">
        <v>12</v>
      </c>
      <c r="N19" s="3" t="s">
        <v>13</v>
      </c>
      <c r="O19" s="3" t="s">
        <v>14</v>
      </c>
      <c r="P19" s="3" t="s">
        <v>15</v>
      </c>
      <c r="Q19" s="46" t="s">
        <v>16</v>
      </c>
    </row>
    <row r="20" spans="4:18" ht="31.5" x14ac:dyDescent="0.25">
      <c r="D20" s="51"/>
      <c r="E20" s="51"/>
      <c r="F20" s="51"/>
      <c r="G20" s="51"/>
      <c r="H20" s="52"/>
      <c r="I20" s="2" t="s">
        <v>17</v>
      </c>
      <c r="J20" s="2" t="s">
        <v>18</v>
      </c>
      <c r="K20" s="2" t="s">
        <v>19</v>
      </c>
      <c r="L20" s="52"/>
      <c r="M20" s="52"/>
      <c r="N20" s="2" t="s">
        <v>36</v>
      </c>
      <c r="O20" s="2" t="s">
        <v>37</v>
      </c>
      <c r="P20" s="2" t="s">
        <v>38</v>
      </c>
      <c r="Q20" s="46"/>
    </row>
    <row r="21" spans="4:18" x14ac:dyDescent="0.25">
      <c r="D21" s="4">
        <v>1</v>
      </c>
      <c r="E21" s="5">
        <v>43859</v>
      </c>
      <c r="F21" s="6" t="s">
        <v>21</v>
      </c>
      <c r="G21" s="7">
        <v>43863</v>
      </c>
      <c r="H21" s="26"/>
      <c r="I21" s="26"/>
      <c r="J21" s="26"/>
      <c r="K21" s="26"/>
      <c r="L21" s="26"/>
      <c r="M21" s="26"/>
      <c r="N21" s="26">
        <f t="shared" ref="N21:N38" si="0">SUM(H21:M21)</f>
        <v>0</v>
      </c>
      <c r="O21" s="9"/>
      <c r="P21" s="9"/>
      <c r="Q21" s="9"/>
      <c r="R21" s="10" t="s">
        <v>22</v>
      </c>
    </row>
    <row r="22" spans="4:18" x14ac:dyDescent="0.25">
      <c r="D22" s="4">
        <v>2</v>
      </c>
      <c r="E22" s="5">
        <v>43864</v>
      </c>
      <c r="F22" s="6" t="s">
        <v>21</v>
      </c>
      <c r="G22" s="7">
        <v>43870</v>
      </c>
      <c r="H22" s="26"/>
      <c r="I22" s="26"/>
      <c r="J22" s="26"/>
      <c r="K22" s="26"/>
      <c r="L22" s="26"/>
      <c r="M22" s="26"/>
      <c r="N22" s="26">
        <f t="shared" si="0"/>
        <v>0</v>
      </c>
      <c r="O22" s="9"/>
      <c r="P22" s="9"/>
      <c r="Q22" s="9"/>
    </row>
    <row r="23" spans="4:18" x14ac:dyDescent="0.25">
      <c r="D23" s="4">
        <v>3</v>
      </c>
      <c r="E23" s="5">
        <v>43871</v>
      </c>
      <c r="F23" s="6" t="s">
        <v>21</v>
      </c>
      <c r="G23" s="7">
        <v>43877</v>
      </c>
      <c r="H23" s="26"/>
      <c r="I23" s="26"/>
      <c r="J23" s="26"/>
      <c r="K23" s="26"/>
      <c r="L23" s="26"/>
      <c r="M23" s="26"/>
      <c r="N23" s="26">
        <f t="shared" si="0"/>
        <v>0</v>
      </c>
      <c r="O23" s="9"/>
      <c r="P23" s="9"/>
      <c r="Q23" s="9"/>
    </row>
    <row r="24" spans="4:18" x14ac:dyDescent="0.25">
      <c r="D24" s="4">
        <v>4</v>
      </c>
      <c r="E24" s="5">
        <v>43878</v>
      </c>
      <c r="F24" s="6" t="s">
        <v>21</v>
      </c>
      <c r="G24" s="7">
        <v>43884</v>
      </c>
      <c r="H24" s="26"/>
      <c r="I24" s="26"/>
      <c r="J24" s="26"/>
      <c r="K24" s="26"/>
      <c r="L24" s="26"/>
      <c r="M24" s="26"/>
      <c r="N24" s="26">
        <f t="shared" si="0"/>
        <v>0</v>
      </c>
      <c r="O24" s="9"/>
      <c r="P24" s="9"/>
      <c r="Q24" s="9"/>
    </row>
    <row r="25" spans="4:18" ht="11.5" x14ac:dyDescent="0.25">
      <c r="D25" s="4">
        <v>5</v>
      </c>
      <c r="E25" s="5">
        <v>43885</v>
      </c>
      <c r="F25" s="6" t="s">
        <v>21</v>
      </c>
      <c r="G25" s="7">
        <v>43891</v>
      </c>
      <c r="H25" s="26"/>
      <c r="I25" s="26"/>
      <c r="J25" s="26"/>
      <c r="K25" s="26"/>
      <c r="L25" s="26"/>
      <c r="M25" s="26"/>
      <c r="N25" s="26">
        <f t="shared" si="0"/>
        <v>0</v>
      </c>
      <c r="O25" s="9"/>
      <c r="P25" s="9"/>
      <c r="Q25" s="9"/>
      <c r="R25" s="11" t="s">
        <v>23</v>
      </c>
    </row>
    <row r="26" spans="4:18" x14ac:dyDescent="0.25">
      <c r="D26" s="4">
        <v>6</v>
      </c>
      <c r="E26" s="5">
        <v>43892</v>
      </c>
      <c r="F26" s="6" t="s">
        <v>21</v>
      </c>
      <c r="G26" s="7">
        <v>43898</v>
      </c>
      <c r="H26" s="26"/>
      <c r="I26" s="26"/>
      <c r="J26" s="26"/>
      <c r="K26" s="26"/>
      <c r="L26" s="26"/>
      <c r="M26" s="26"/>
      <c r="N26" s="26">
        <f t="shared" si="0"/>
        <v>0</v>
      </c>
      <c r="O26" s="9"/>
      <c r="P26" s="9"/>
      <c r="Q26" s="9"/>
    </row>
    <row r="27" spans="4:18" x14ac:dyDescent="0.25">
      <c r="D27" s="4">
        <v>7</v>
      </c>
      <c r="E27" s="5">
        <v>43899</v>
      </c>
      <c r="F27" s="6" t="s">
        <v>21</v>
      </c>
      <c r="G27" s="7">
        <v>43905</v>
      </c>
      <c r="H27" s="26"/>
      <c r="I27" s="26"/>
      <c r="J27" s="26"/>
      <c r="K27" s="26"/>
      <c r="L27" s="26"/>
      <c r="M27" s="26"/>
      <c r="N27" s="26">
        <f t="shared" si="0"/>
        <v>0</v>
      </c>
      <c r="O27" s="9"/>
      <c r="P27" s="9"/>
      <c r="Q27" s="9"/>
    </row>
    <row r="28" spans="4:18" x14ac:dyDescent="0.25">
      <c r="D28" s="4">
        <v>8</v>
      </c>
      <c r="E28" s="5">
        <v>43906</v>
      </c>
      <c r="F28" s="6" t="s">
        <v>21</v>
      </c>
      <c r="G28" s="7">
        <v>43912</v>
      </c>
      <c r="H28" s="26"/>
      <c r="I28" s="26"/>
      <c r="J28" s="26"/>
      <c r="K28" s="26"/>
      <c r="L28" s="26"/>
      <c r="M28" s="26"/>
      <c r="N28" s="26">
        <f t="shared" si="0"/>
        <v>0</v>
      </c>
      <c r="O28" s="9"/>
      <c r="P28" s="9"/>
      <c r="Q28" s="9"/>
    </row>
    <row r="29" spans="4:18" x14ac:dyDescent="0.25">
      <c r="D29" s="4">
        <v>9</v>
      </c>
      <c r="E29" s="5">
        <v>43913</v>
      </c>
      <c r="F29" s="6" t="s">
        <v>21</v>
      </c>
      <c r="G29" s="7">
        <v>43919</v>
      </c>
      <c r="H29" s="26"/>
      <c r="I29" s="26"/>
      <c r="J29" s="26"/>
      <c r="K29" s="26"/>
      <c r="L29" s="26"/>
      <c r="M29" s="26"/>
      <c r="N29" s="26">
        <f t="shared" si="0"/>
        <v>0</v>
      </c>
      <c r="O29" s="9"/>
      <c r="P29" s="9"/>
      <c r="Q29" s="9"/>
    </row>
    <row r="30" spans="4:18" ht="13.65" customHeight="1" x14ac:dyDescent="0.25">
      <c r="D30" s="4">
        <v>10</v>
      </c>
      <c r="E30" s="5">
        <v>43920</v>
      </c>
      <c r="F30" s="6" t="s">
        <v>21</v>
      </c>
      <c r="G30" s="7">
        <v>43926</v>
      </c>
      <c r="H30" s="26"/>
      <c r="I30" s="26"/>
      <c r="J30" s="26"/>
      <c r="K30" s="26"/>
      <c r="L30" s="26"/>
      <c r="M30" s="26"/>
      <c r="N30" s="26">
        <f t="shared" si="0"/>
        <v>0</v>
      </c>
      <c r="O30" s="27"/>
      <c r="P30" s="27"/>
      <c r="Q30" s="27"/>
    </row>
    <row r="31" spans="4:18" ht="13.65" customHeight="1" x14ac:dyDescent="0.25">
      <c r="D31" s="4" t="s">
        <v>24</v>
      </c>
      <c r="E31" s="5">
        <v>43927</v>
      </c>
      <c r="F31" s="6" t="s">
        <v>21</v>
      </c>
      <c r="G31" s="7">
        <v>43933</v>
      </c>
      <c r="H31" s="56" t="s">
        <v>46</v>
      </c>
      <c r="I31" s="56"/>
      <c r="J31" s="56"/>
      <c r="K31" s="56"/>
      <c r="L31" s="56"/>
      <c r="M31" s="56"/>
      <c r="N31" s="56">
        <f t="shared" si="0"/>
        <v>0</v>
      </c>
      <c r="O31" s="56"/>
      <c r="P31" s="56"/>
      <c r="Q31" s="56"/>
    </row>
    <row r="32" spans="4:18" ht="11.5" x14ac:dyDescent="0.25">
      <c r="D32" s="4">
        <v>11</v>
      </c>
      <c r="E32" s="5">
        <v>43934</v>
      </c>
      <c r="F32" s="6" t="s">
        <v>21</v>
      </c>
      <c r="G32" s="7">
        <v>43940</v>
      </c>
      <c r="H32" s="26"/>
      <c r="I32" s="26"/>
      <c r="J32" s="26"/>
      <c r="K32" s="26"/>
      <c r="L32" s="26"/>
      <c r="M32" s="26"/>
      <c r="N32" s="26">
        <f t="shared" si="0"/>
        <v>0</v>
      </c>
      <c r="O32" s="9"/>
      <c r="P32" s="9"/>
      <c r="Q32" s="9"/>
      <c r="R32" s="13" t="s">
        <v>26</v>
      </c>
    </row>
    <row r="33" spans="4:18" x14ac:dyDescent="0.25">
      <c r="D33" s="4">
        <v>12</v>
      </c>
      <c r="E33" s="5">
        <v>43941</v>
      </c>
      <c r="F33" s="6" t="s">
        <v>21</v>
      </c>
      <c r="G33" s="7">
        <v>43947</v>
      </c>
      <c r="H33" s="26"/>
      <c r="I33" s="26"/>
      <c r="J33" s="26"/>
      <c r="K33" s="26"/>
      <c r="L33" s="26"/>
      <c r="M33" s="26"/>
      <c r="N33" s="26">
        <f t="shared" si="0"/>
        <v>0</v>
      </c>
      <c r="O33" s="9"/>
      <c r="P33" s="9"/>
      <c r="Q33" s="9"/>
    </row>
    <row r="34" spans="4:18" ht="11.5" x14ac:dyDescent="0.25">
      <c r="D34" s="4">
        <v>13</v>
      </c>
      <c r="E34" s="5">
        <v>43948</v>
      </c>
      <c r="F34" s="6" t="s">
        <v>21</v>
      </c>
      <c r="G34" s="7">
        <v>43954</v>
      </c>
      <c r="H34" s="26"/>
      <c r="I34" s="26"/>
      <c r="J34" s="26"/>
      <c r="K34" s="26"/>
      <c r="L34" s="26"/>
      <c r="M34" s="26"/>
      <c r="N34" s="26">
        <f t="shared" si="0"/>
        <v>0</v>
      </c>
      <c r="O34" s="9"/>
      <c r="P34" s="9"/>
      <c r="Q34" s="9"/>
      <c r="R34" s="14" t="s">
        <v>27</v>
      </c>
    </row>
    <row r="35" spans="4:18" ht="12" x14ac:dyDescent="0.3">
      <c r="D35" s="4">
        <v>14</v>
      </c>
      <c r="E35" s="5">
        <v>43955</v>
      </c>
      <c r="F35" s="6" t="s">
        <v>21</v>
      </c>
      <c r="G35" s="7">
        <v>43961</v>
      </c>
      <c r="H35" s="26"/>
      <c r="I35" s="26"/>
      <c r="J35" s="26"/>
      <c r="K35" s="26"/>
      <c r="L35" s="26"/>
      <c r="M35" s="26"/>
      <c r="N35" s="26">
        <f t="shared" si="0"/>
        <v>0</v>
      </c>
      <c r="O35" s="9"/>
      <c r="P35" s="9"/>
      <c r="Q35" s="9"/>
      <c r="R35" s="15"/>
    </row>
    <row r="36" spans="4:18" ht="12" x14ac:dyDescent="0.3">
      <c r="D36" s="4">
        <v>15</v>
      </c>
      <c r="E36" s="5">
        <v>43962</v>
      </c>
      <c r="F36" s="6" t="s">
        <v>21</v>
      </c>
      <c r="G36" s="7">
        <v>43965</v>
      </c>
      <c r="H36" s="26"/>
      <c r="I36" s="26"/>
      <c r="J36" s="26"/>
      <c r="K36" s="26"/>
      <c r="L36" s="26"/>
      <c r="M36" s="26"/>
      <c r="N36" s="26">
        <f t="shared" si="0"/>
        <v>0</v>
      </c>
      <c r="O36" s="9"/>
      <c r="P36" s="9"/>
      <c r="Q36" s="9"/>
      <c r="R36" s="15"/>
    </row>
    <row r="37" spans="4:18" ht="11.5" x14ac:dyDescent="0.25">
      <c r="D37" s="16"/>
      <c r="E37" s="5">
        <v>43966</v>
      </c>
      <c r="F37" s="6" t="s">
        <v>21</v>
      </c>
      <c r="G37" s="7">
        <v>43604</v>
      </c>
      <c r="H37" s="26"/>
      <c r="I37" s="26"/>
      <c r="J37" s="26"/>
      <c r="K37" s="26"/>
      <c r="L37" s="26"/>
      <c r="M37" s="26"/>
      <c r="N37" s="26">
        <f t="shared" si="0"/>
        <v>0</v>
      </c>
      <c r="O37" s="9"/>
      <c r="P37" s="9"/>
      <c r="Q37" s="9"/>
      <c r="R37" s="17" t="s">
        <v>28</v>
      </c>
    </row>
    <row r="38" spans="4:18" ht="11.5" x14ac:dyDescent="0.25">
      <c r="D38" s="18" t="s">
        <v>29</v>
      </c>
      <c r="E38" s="19">
        <v>43605</v>
      </c>
      <c r="F38" s="20" t="s">
        <v>21</v>
      </c>
      <c r="G38" s="21">
        <v>43622</v>
      </c>
      <c r="H38" s="26"/>
      <c r="I38" s="26"/>
      <c r="J38" s="26"/>
      <c r="K38" s="26"/>
      <c r="L38" s="26"/>
      <c r="M38" s="26"/>
      <c r="N38" s="26">
        <f t="shared" si="0"/>
        <v>0</v>
      </c>
      <c r="O38" s="9"/>
      <c r="P38" s="9"/>
      <c r="Q38" s="9"/>
      <c r="R38" s="22" t="s">
        <v>40</v>
      </c>
    </row>
    <row r="39" spans="4:18" ht="12.75" customHeight="1" x14ac:dyDescent="0.25">
      <c r="D39" s="48" t="s">
        <v>30</v>
      </c>
      <c r="E39" s="48"/>
      <c r="F39" s="48"/>
      <c r="G39" s="48"/>
      <c r="H39" s="24">
        <f t="shared" ref="H39:N39" si="1">SUM(H21:H38)</f>
        <v>0</v>
      </c>
      <c r="I39" s="24">
        <f t="shared" si="1"/>
        <v>0</v>
      </c>
      <c r="J39" s="24">
        <f t="shared" si="1"/>
        <v>0</v>
      </c>
      <c r="K39" s="24">
        <f t="shared" si="1"/>
        <v>0</v>
      </c>
      <c r="L39" s="24">
        <f t="shared" si="1"/>
        <v>0</v>
      </c>
      <c r="M39" s="24">
        <f t="shared" si="1"/>
        <v>0</v>
      </c>
      <c r="N39" s="24">
        <f t="shared" si="1"/>
        <v>0</v>
      </c>
      <c r="O39" s="23"/>
      <c r="P39" s="23"/>
      <c r="Q39" s="23"/>
    </row>
    <row r="40" spans="4:18" ht="13.5" customHeight="1" x14ac:dyDescent="0.25">
      <c r="D40" s="57" t="s">
        <v>41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4:18" ht="13.5" customHeight="1" x14ac:dyDescent="0.25">
      <c r="D41" s="55" t="s">
        <v>42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</row>
    <row r="42" spans="4:18" ht="13.5" customHeight="1" x14ac:dyDescent="0.25">
      <c r="D42" s="55" t="s">
        <v>43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</row>
    <row r="43" spans="4:18" ht="13.5" customHeight="1" x14ac:dyDescent="0.25">
      <c r="D43" s="55" t="s">
        <v>44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</row>
    <row r="44" spans="4:18" ht="13.5" customHeight="1" x14ac:dyDescent="0.25">
      <c r="D44" s="55" t="s">
        <v>45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</row>
  </sheetData>
  <sheetProtection selectLockedCells="1" selectUnlockedCells="1"/>
  <mergeCells count="24">
    <mergeCell ref="D43:Q43"/>
    <mergeCell ref="D44:Q44"/>
    <mergeCell ref="Q19:Q20"/>
    <mergeCell ref="H31:Q31"/>
    <mergeCell ref="D39:G39"/>
    <mergeCell ref="D40:Q40"/>
    <mergeCell ref="D41:Q41"/>
    <mergeCell ref="D42:Q42"/>
    <mergeCell ref="D19:G20"/>
    <mergeCell ref="H19:H20"/>
    <mergeCell ref="I19:K19"/>
    <mergeCell ref="L19:L20"/>
    <mergeCell ref="M19:M20"/>
    <mergeCell ref="D15:Q15"/>
    <mergeCell ref="D16:Q16"/>
    <mergeCell ref="D17:Q17"/>
    <mergeCell ref="D18:G18"/>
    <mergeCell ref="I18:N18"/>
    <mergeCell ref="O18:P18"/>
    <mergeCell ref="D11:G12"/>
    <mergeCell ref="H11:O11"/>
    <mergeCell ref="P11:Q12"/>
    <mergeCell ref="H12:M12"/>
    <mergeCell ref="N12:O12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P_CL009_D008_Semestre_2_19-20_X</vt:lpstr>
      <vt:lpstr>BFE</vt:lpstr>
      <vt:lpstr>Ecol_pob</vt:lpstr>
      <vt:lpstr>FDEP</vt:lpstr>
      <vt:lpstr>Asignatura 4</vt:lpstr>
      <vt:lpstr>Asignatura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Rodriguez Riaño</dc:creator>
  <cp:lastModifiedBy>Samanta</cp:lastModifiedBy>
  <dcterms:created xsi:type="dcterms:W3CDTF">2019-07-03T15:07:09Z</dcterms:created>
  <dcterms:modified xsi:type="dcterms:W3CDTF">2019-07-15T10:57:06Z</dcterms:modified>
</cp:coreProperties>
</file>